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1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953" firstSheet="0" activeTab="0" autoFilterDateGrouping="1"/>
  </bookViews>
  <sheets>
    <sheet name="Tempo-Banco" sheetId="1" state="visible" r:id="rId1"/>
    <sheet name="Cotisations" sheetId="2" state="visible" r:id="rId2"/>
    <sheet name="Réduc Générale" sheetId="3" state="visible" r:id="rId3"/>
    <sheet name="AF CET TEPA MALADIE" sheetId="4" state="visible" r:id="rId4"/>
    <sheet name="Versement Mobilité" sheetId="5" state="visible" r:id="rId5"/>
    <sheet name="PAS" sheetId="6" state="visible" r:id="rId6"/>
    <sheet name="Verif ATD" sheetId="7" state="visible" r:id="rId7"/>
    <sheet name="DSN" sheetId="8" state="visible" r:id="rId8"/>
    <sheet name="Extractions" sheetId="9" state="visible" r:id="rId9"/>
    <sheet name="Reporting" sheetId="10" state="visible" r:id="rId10"/>
    <sheet name="Mail agence" sheetId="11" state="visible" r:id="rId11"/>
  </sheets>
  <externalReferences>
    <externalReference r:id="rId12"/>
  </externalReferences>
  <definedNames>
    <definedName name="CHARGE">'Verif ATD'!$B$15</definedName>
    <definedName name="SALNET">'Verif ATD'!$B$14</definedName>
    <definedName name="CHARGE" localSheetId="8">'[1]Verif ATD'!$B$15</definedName>
    <definedName name="SALNET" localSheetId="8">'[1]Verif ATD'!$B$14</definedName>
    <definedName name="CHARGE" localSheetId="10">'[1]Verif ATD'!$B$15</definedName>
    <definedName name="SALNET" localSheetId="10">'[1]Verif ATD'!$B$14</definedName>
    <definedName name="_xlnm._FilterDatabase" localSheetId="10" hidden="1">'Mail agence'!$B$8:$H$2330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000"/>
    <numFmt numFmtId="165" formatCode="#,##0.00000000"/>
    <numFmt numFmtId="166" formatCode="_-* #,##0.00\ _€_-;\-* #,##0.00\ _€_-;_-* &quot;-&quot;??\ _€_-;_-@_-"/>
    <numFmt numFmtId="167" formatCode="_-* #,##0.0\ _€_-;\-* #,##0.0\ _€_-;_-* &quot;-&quot;??\ _€_-;_-@_-"/>
  </numFmts>
  <fonts count="5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b val="1"/>
      <sz val="11"/>
      <scheme val="minor"/>
    </font>
    <font>
      <name val="Arial Narrow"/>
      <family val="2"/>
      <color theme="10"/>
      <sz val="11"/>
      <u val="single"/>
    </font>
    <font>
      <name val="Tahoma"/>
      <family val="2"/>
      <color indexed="81"/>
      <sz val="8"/>
    </font>
    <font>
      <name val="Calibri"/>
      <family val="2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sz val="11"/>
      <u val="single"/>
      <scheme val="minor"/>
    </font>
    <font>
      <name val="Calibri"/>
      <family val="2"/>
      <b val="1"/>
      <sz val="14"/>
      <scheme val="minor"/>
    </font>
    <font>
      <name val="Calibri"/>
      <family val="2"/>
      <b val="1"/>
      <i val="1"/>
      <sz val="12"/>
      <scheme val="minor"/>
    </font>
    <font>
      <name val="Calibri"/>
      <family val="2"/>
      <i val="1"/>
      <sz val="12"/>
      <scheme val="minor"/>
    </font>
    <font>
      <name val="Arial"/>
      <family val="2"/>
      <sz val="10"/>
    </font>
    <font>
      <name val="Calibri"/>
      <family val="2"/>
      <color theme="3"/>
      <sz val="11"/>
      <scheme val="minor"/>
    </font>
    <font>
      <name val="Calibri"/>
      <family val="2"/>
      <b val="1"/>
      <i val="1"/>
      <color rgb="FFFF000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i val="1"/>
      <color rgb="FFFF0000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b val="1"/>
      <i val="1"/>
      <sz val="11"/>
      <scheme val="minor"/>
    </font>
    <font>
      <name val="Calibri"/>
      <family val="2"/>
      <b val="1"/>
      <color rgb="FF00B050"/>
      <sz val="11"/>
      <u val="single"/>
      <scheme val="minor"/>
    </font>
    <font>
      <name val="Calibri"/>
      <family val="2"/>
      <b val="1"/>
      <color rgb="FF0070C0"/>
      <sz val="11"/>
      <u val="single"/>
      <scheme val="minor"/>
    </font>
    <font>
      <name val="Calibri"/>
      <family val="2"/>
      <b val="1"/>
      <color rgb="FF00B050"/>
      <sz val="9"/>
      <u val="single"/>
      <scheme val="minor"/>
    </font>
    <font>
      <name val="Calibri"/>
      <family val="2"/>
      <sz val="9"/>
      <scheme val="minor"/>
    </font>
    <font>
      <name val="Calibri"/>
      <family val="2"/>
      <color rgb="FF0070C0"/>
      <sz val="11"/>
      <scheme val="minor"/>
    </font>
    <font>
      <name val="Calibri"/>
      <family val="2"/>
      <color rgb="FFFFFF00"/>
      <sz val="11"/>
      <scheme val="minor"/>
    </font>
    <font>
      <name val="Calibri"/>
      <family val="2"/>
      <b val="1"/>
      <color rgb="FFFFFF00"/>
      <sz val="11"/>
      <u val="single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Calibri"/>
      <family val="2"/>
      <b val="1"/>
      <color theme="0"/>
      <sz val="14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b val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rgb="FFFF0000"/>
      <sz val="14"/>
      <scheme val="minor"/>
    </font>
    <font>
      <name val="Calibri"/>
      <family val="2"/>
      <color theme="1"/>
      <sz val="10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</font>
    <font>
      <name val="Calibri"/>
      <family val="2"/>
      <color theme="0"/>
      <sz val="10"/>
      <scheme val="minor"/>
    </font>
    <font>
      <name val="Calibri"/>
      <family val="2"/>
      <b val="1"/>
      <color rgb="FFFF0000"/>
      <sz val="18"/>
      <scheme val="minor"/>
    </font>
  </fonts>
  <fills count="64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1" tint="0.049989318521683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A0F2F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0DDEF"/>
        <bgColor indexed="64"/>
      </patternFill>
    </fill>
    <fill>
      <patternFill patternType="solid">
        <fgColor rgb="FFEBFBB7"/>
        <bgColor indexed="64"/>
      </patternFill>
    </fill>
    <fill>
      <patternFill patternType="solid">
        <fgColor rgb="FF652E92"/>
        <bgColor indexed="64"/>
      </patternFill>
    </fill>
    <fill>
      <patternFill patternType="solid">
        <fgColor rgb="FFD05CC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29" fillId="0" borderId="0"/>
    <xf numFmtId="0" fontId="13" fillId="0" borderId="0"/>
    <xf numFmtId="0" fontId="5" fillId="0" borderId="0" applyAlignment="1" applyProtection="1">
      <alignment vertical="top"/>
      <protection locked="0" hidden="0"/>
    </xf>
    <xf numFmtId="0" fontId="13" fillId="0" borderId="0"/>
    <xf numFmtId="166" fontId="29" fillId="0" borderId="0"/>
    <xf numFmtId="0" fontId="38" fillId="0" borderId="0"/>
    <xf numFmtId="0" fontId="39" fillId="0" borderId="16"/>
    <xf numFmtId="0" fontId="40" fillId="0" borderId="17"/>
    <xf numFmtId="0" fontId="41" fillId="0" borderId="18"/>
    <xf numFmtId="0" fontId="41" fillId="0" borderId="0"/>
    <xf numFmtId="0" fontId="42" fillId="33" borderId="0"/>
    <xf numFmtId="0" fontId="43" fillId="34" borderId="0"/>
    <xf numFmtId="0" fontId="44" fillId="35" borderId="0"/>
    <xf numFmtId="0" fontId="45" fillId="36" borderId="19"/>
    <xf numFmtId="0" fontId="46" fillId="37" borderId="20"/>
    <xf numFmtId="0" fontId="47" fillId="37" borderId="19"/>
    <xf numFmtId="0" fontId="48" fillId="0" borderId="21"/>
    <xf numFmtId="0" fontId="49" fillId="38" borderId="22"/>
    <xf numFmtId="0" fontId="7" fillId="0" borderId="0"/>
    <xf numFmtId="0" fontId="29" fillId="39" borderId="23"/>
    <xf numFmtId="0" fontId="50" fillId="0" borderId="0"/>
    <xf numFmtId="0" fontId="1" fillId="0" borderId="24"/>
    <xf numFmtId="0" fontId="8" fillId="40" borderId="0"/>
    <xf numFmtId="0" fontId="29" fillId="41" borderId="0"/>
    <xf numFmtId="0" fontId="29" fillId="42" borderId="0"/>
    <xf numFmtId="0" fontId="8" fillId="43" borderId="0"/>
    <xf numFmtId="0" fontId="8" fillId="44" borderId="0"/>
    <xf numFmtId="0" fontId="29" fillId="45" borderId="0"/>
    <xf numFmtId="0" fontId="29" fillId="46" borderId="0"/>
    <xf numFmtId="0" fontId="8" fillId="47" borderId="0"/>
    <xf numFmtId="0" fontId="8" fillId="48" borderId="0"/>
    <xf numFmtId="0" fontId="29" fillId="49" borderId="0"/>
    <xf numFmtId="0" fontId="29" fillId="50" borderId="0"/>
    <xf numFmtId="0" fontId="8" fillId="51" borderId="0"/>
    <xf numFmtId="0" fontId="8" fillId="52" borderId="0"/>
    <xf numFmtId="0" fontId="29" fillId="53" borderId="0"/>
    <xf numFmtId="0" fontId="29" fillId="54" borderId="0"/>
    <xf numFmtId="0" fontId="8" fillId="55" borderId="0"/>
    <xf numFmtId="0" fontId="8" fillId="56" borderId="0"/>
    <xf numFmtId="0" fontId="29" fillId="57" borderId="0"/>
    <xf numFmtId="0" fontId="29" fillId="58" borderId="0"/>
    <xf numFmtId="0" fontId="8" fillId="59" borderId="0"/>
    <xf numFmtId="0" fontId="8" fillId="60" borderId="0"/>
    <xf numFmtId="0" fontId="29" fillId="61" borderId="0"/>
    <xf numFmtId="0" fontId="29" fillId="62" borderId="0"/>
    <xf numFmtId="0" fontId="8" fillId="63" borderId="0"/>
  </cellStyleXfs>
  <cellXfs count="482">
    <xf numFmtId="0" fontId="0" fillId="0" borderId="0" pivotButton="0" quotePrefix="0" xfId="0"/>
    <xf numFmtId="0" fontId="1" fillId="31" borderId="0" applyAlignment="1" pivotButton="0" quotePrefix="0" xfId="0">
      <alignment horizontal="center" vertical="top" wrapText="1"/>
    </xf>
    <xf numFmtId="0" fontId="0" fillId="0" borderId="0" pivotButton="0" quotePrefix="0" xfId="0"/>
    <xf numFmtId="0" fontId="0" fillId="0" borderId="3" pivotButton="0" quotePrefix="0" xfId="0"/>
    <xf numFmtId="0" fontId="0" fillId="4" borderId="3" pivotButton="0" quotePrefix="0" xfId="0"/>
    <xf numFmtId="0" fontId="2" fillId="0" borderId="0" applyAlignment="1" pivotButton="0" quotePrefix="0" xfId="0">
      <alignment vertical="center"/>
    </xf>
    <xf numFmtId="2" fontId="2" fillId="0" borderId="3" applyAlignment="1" pivotButton="0" quotePrefix="0" xfId="0">
      <alignment horizontal="center" vertical="center"/>
    </xf>
    <xf numFmtId="13" fontId="2" fillId="0" borderId="3" applyAlignment="1" pivotButton="0" quotePrefix="0" xfId="0">
      <alignment horizontal="center" vertical="center" wrapText="1"/>
    </xf>
    <xf numFmtId="13" fontId="2" fillId="0" borderId="3" applyAlignment="1" pivotButton="0" quotePrefix="0" xfId="0">
      <alignment horizontal="center" vertical="center"/>
    </xf>
    <xf numFmtId="2" fontId="2" fillId="0" borderId="0" applyAlignment="1" pivotButton="0" quotePrefix="0" xfId="0">
      <alignment vertical="center"/>
    </xf>
    <xf numFmtId="12" fontId="2" fillId="0" borderId="0" applyAlignment="1" pivotButton="0" quotePrefix="0" xfId="0">
      <alignment vertical="center"/>
    </xf>
    <xf numFmtId="0" fontId="5" fillId="0" borderId="0" applyAlignment="1" pivotButton="0" quotePrefix="0" xfId="2">
      <alignment vertical="center"/>
    </xf>
    <xf numFmtId="0" fontId="0" fillId="0" borderId="0" applyAlignment="1" pivotButton="0" quotePrefix="0" xfId="0">
      <alignment wrapText="1"/>
    </xf>
    <xf numFmtId="0" fontId="0" fillId="0" borderId="0" pivotButton="0" quotePrefix="0" xfId="0"/>
    <xf numFmtId="0" fontId="0" fillId="0" borderId="0" applyAlignment="1" pivotButton="0" quotePrefix="0" xfId="0">
      <alignment wrapText="1"/>
    </xf>
    <xf numFmtId="4" fontId="0" fillId="0" borderId="0" pivotButton="0" quotePrefix="0" xfId="0"/>
    <xf numFmtId="0" fontId="2" fillId="0" borderId="0" pivotButton="0" quotePrefix="0" xfId="0"/>
    <xf numFmtId="0" fontId="2" fillId="0" borderId="8" applyProtection="1" pivotButton="0" quotePrefix="0" xfId="0">
      <protection locked="1" hidden="1"/>
    </xf>
    <xf numFmtId="4" fontId="2" fillId="0" borderId="0" applyProtection="1" pivotButton="0" quotePrefix="0" xfId="0">
      <protection locked="1" hidden="1"/>
    </xf>
    <xf numFmtId="0" fontId="2" fillId="0" borderId="0" applyProtection="1" pivotButton="0" quotePrefix="0" xfId="0">
      <protection locked="1" hidden="1"/>
    </xf>
    <xf numFmtId="0" fontId="9" fillId="0" borderId="7" applyAlignment="1" applyProtection="1" pivotButton="0" quotePrefix="0" xfId="0">
      <alignment horizontal="center"/>
      <protection locked="1" hidden="1"/>
    </xf>
    <xf numFmtId="0" fontId="2" fillId="0" borderId="8" pivotButton="0" quotePrefix="0" xfId="0"/>
    <xf numFmtId="4" fontId="2" fillId="0" borderId="0" pivotButton="0" quotePrefix="0" xfId="0"/>
    <xf numFmtId="0" fontId="2" fillId="0" borderId="0" pivotButton="0" quotePrefix="0" xfId="0"/>
    <xf numFmtId="0" fontId="9" fillId="0" borderId="7" applyAlignment="1" pivotButton="0" quotePrefix="0" xfId="0">
      <alignment horizontal="center"/>
    </xf>
    <xf numFmtId="164" fontId="9" fillId="0" borderId="7" applyAlignment="1" applyProtection="1" pivotButton="0" quotePrefix="0" xfId="0">
      <alignment horizontal="center"/>
      <protection locked="1" hidden="1"/>
    </xf>
    <xf numFmtId="164" fontId="9" fillId="0" borderId="7" applyAlignment="1" pivotButton="0" quotePrefix="0" xfId="0">
      <alignment horizontal="center"/>
    </xf>
    <xf numFmtId="0" fontId="2" fillId="0" borderId="8" applyProtection="1" pivotButton="0" quotePrefix="0" xfId="0">
      <protection locked="1" hidden="1"/>
    </xf>
    <xf numFmtId="4" fontId="2" fillId="5" borderId="0" applyProtection="1" pivotButton="0" quotePrefix="0" xfId="0">
      <protection locked="1" hidden="1"/>
    </xf>
    <xf numFmtId="0" fontId="2" fillId="0" borderId="7" applyProtection="1" pivotButton="0" quotePrefix="0" xfId="0">
      <protection locked="1" hidden="1"/>
    </xf>
    <xf numFmtId="4" fontId="2" fillId="4" borderId="0" pivotButton="0" quotePrefix="0" xfId="0"/>
    <xf numFmtId="0" fontId="2" fillId="0" borderId="7" pivotButton="0" quotePrefix="0" xfId="0"/>
    <xf numFmtId="0" fontId="2" fillId="9" borderId="8" applyProtection="1" pivotButton="0" quotePrefix="0" xfId="0">
      <protection locked="1" hidden="1"/>
    </xf>
    <xf numFmtId="4" fontId="9" fillId="9" borderId="0" applyProtection="1" pivotButton="0" quotePrefix="0" xfId="0">
      <protection locked="1" hidden="1"/>
    </xf>
    <xf numFmtId="0" fontId="2" fillId="10" borderId="8" pivotButton="0" quotePrefix="0" xfId="0"/>
    <xf numFmtId="4" fontId="9" fillId="10" borderId="0" pivotButton="0" quotePrefix="0" xfId="0"/>
    <xf numFmtId="0" fontId="2" fillId="0" borderId="5" applyProtection="1" pivotButton="0" quotePrefix="0" xfId="0">
      <protection locked="1" hidden="1"/>
    </xf>
    <xf numFmtId="4" fontId="2" fillId="0" borderId="4" applyProtection="1" pivotButton="0" quotePrefix="0" xfId="0">
      <protection locked="1" hidden="1"/>
    </xf>
    <xf numFmtId="0" fontId="2" fillId="0" borderId="4" applyProtection="1" pivotButton="0" quotePrefix="0" xfId="0">
      <protection locked="1" hidden="1"/>
    </xf>
    <xf numFmtId="0" fontId="2" fillId="0" borderId="6" applyProtection="1" pivotButton="0" quotePrefix="0" xfId="0">
      <protection locked="1" hidden="1"/>
    </xf>
    <xf numFmtId="0" fontId="2" fillId="0" borderId="5" pivotButton="0" quotePrefix="0" xfId="0"/>
    <xf numFmtId="4" fontId="2" fillId="0" borderId="4" pivotButton="0" quotePrefix="0" xfId="0"/>
    <xf numFmtId="0" fontId="2" fillId="0" borderId="4" pivotButton="0" quotePrefix="0" xfId="0"/>
    <xf numFmtId="0" fontId="2" fillId="0" borderId="6" pivotButton="0" quotePrefix="0" xfId="0"/>
    <xf numFmtId="0" fontId="10" fillId="0" borderId="0" applyAlignment="1" pivotButton="0" quotePrefix="0" xfId="0">
      <alignment vertical="center" wrapText="1"/>
    </xf>
    <xf numFmtId="0" fontId="2" fillId="0" borderId="0" applyProtection="1" pivotButton="0" quotePrefix="0" xfId="0">
      <protection locked="1" hidden="1"/>
    </xf>
    <xf numFmtId="0" fontId="12" fillId="0" borderId="0" pivotButton="0" quotePrefix="0" xfId="0"/>
    <xf numFmtId="0" fontId="2" fillId="11" borderId="8" pivotButton="0" quotePrefix="0" xfId="0"/>
    <xf numFmtId="4" fontId="9" fillId="11" borderId="0" pivotButton="0" quotePrefix="0" xfId="0"/>
    <xf numFmtId="0" fontId="2" fillId="0" borderId="8" pivotButton="0" quotePrefix="0" xfId="0"/>
    <xf numFmtId="0" fontId="2" fillId="0" borderId="0" pivotButton="0" quotePrefix="0" xfId="0"/>
    <xf numFmtId="0" fontId="13" fillId="0" borderId="0" applyAlignment="1" pivotButton="0" quotePrefix="0" xfId="1">
      <alignment horizontal="center"/>
    </xf>
    <xf numFmtId="4" fontId="0" fillId="0" borderId="3" pivotButton="0" quotePrefix="0" xfId="0"/>
    <xf numFmtId="4" fontId="1" fillId="4" borderId="3" pivotButton="0" quotePrefix="0" xfId="0"/>
    <xf numFmtId="0" fontId="0" fillId="0" borderId="3" pivotButton="0" quotePrefix="0" xfId="0"/>
    <xf numFmtId="0" fontId="0" fillId="0" borderId="3" pivotButton="0" quotePrefix="0" xfId="0"/>
    <xf numFmtId="4" fontId="0" fillId="0" borderId="3" pivotButton="0" quotePrefix="0" xfId="0"/>
    <xf numFmtId="0" fontId="0" fillId="12" borderId="3" pivotButton="0" quotePrefix="0" xfId="0"/>
    <xf numFmtId="4" fontId="0" fillId="12" borderId="3" pivotButton="0" quotePrefix="0" xfId="0"/>
    <xf numFmtId="0" fontId="14" fillId="0" borderId="3" pivotButton="0" quotePrefix="0" xfId="0"/>
    <xf numFmtId="3" fontId="0" fillId="0" borderId="3" pivotButton="0" quotePrefix="0" xfId="0"/>
    <xf numFmtId="0" fontId="14" fillId="13" borderId="3" pivotButton="0" quotePrefix="0" xfId="0"/>
    <xf numFmtId="4" fontId="0" fillId="13" borderId="3" pivotButton="0" quotePrefix="0" xfId="0"/>
    <xf numFmtId="0" fontId="2" fillId="0" borderId="3" pivotButton="0" quotePrefix="0" xfId="0"/>
    <xf numFmtId="0" fontId="2" fillId="0" borderId="3" pivotButton="0" quotePrefix="0" xfId="0"/>
    <xf numFmtId="0" fontId="7" fillId="0" borderId="3" pivotButton="0" quotePrefix="0" xfId="0"/>
    <xf numFmtId="4" fontId="7" fillId="0" borderId="3" pivotButton="0" quotePrefix="0" xfId="0"/>
    <xf numFmtId="0" fontId="7" fillId="0" borderId="3" pivotButton="0" quotePrefix="0" xfId="0"/>
    <xf numFmtId="4" fontId="0" fillId="4" borderId="3" pivotButton="0" quotePrefix="0" xfId="0"/>
    <xf numFmtId="0" fontId="19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pivotButton="0" quotePrefix="0" xfId="0"/>
    <xf numFmtId="0" fontId="0" fillId="0" borderId="3" applyAlignment="1" pivotButton="0" quotePrefix="0" xfId="0">
      <alignment wrapText="1"/>
    </xf>
    <xf numFmtId="2" fontId="4" fillId="14" borderId="3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 wrapText="1"/>
    </xf>
    <xf numFmtId="0" fontId="13" fillId="0" borderId="0" pivotButton="0" quotePrefix="0" xfId="3"/>
    <xf numFmtId="4" fontId="2" fillId="0" borderId="0" pivotButton="0" quotePrefix="0" xfId="0"/>
    <xf numFmtId="0" fontId="13" fillId="0" borderId="0" pivotButton="0" quotePrefix="0" xfId="3"/>
    <xf numFmtId="4" fontId="4" fillId="16" borderId="3" applyAlignment="1" pivotButton="0" quotePrefix="0" xfId="0">
      <alignment vertical="center"/>
    </xf>
    <xf numFmtId="0" fontId="1" fillId="17" borderId="3" applyAlignment="1" pivotButton="0" quotePrefix="0" xfId="0">
      <alignment horizontal="left" vertical="center" wrapText="1"/>
    </xf>
    <xf numFmtId="0" fontId="1" fillId="19" borderId="3" applyAlignment="1" pivotButton="0" quotePrefix="0" xfId="0">
      <alignment horizontal="left" vertical="center"/>
    </xf>
    <xf numFmtId="0" fontId="1" fillId="19" borderId="3" applyAlignment="1" pivotButton="0" quotePrefix="0" xfId="0">
      <alignment horizontal="left" vertical="center" wrapText="1"/>
    </xf>
    <xf numFmtId="0" fontId="1" fillId="15" borderId="3" applyAlignment="1" pivotButton="0" quotePrefix="0" xfId="0">
      <alignment horizontal="left" vertical="center" wrapText="1"/>
    </xf>
    <xf numFmtId="0" fontId="1" fillId="9" borderId="3" applyAlignment="1" pivotButton="0" quotePrefix="0" xfId="0">
      <alignment horizontal="left" vertical="center" wrapText="1"/>
    </xf>
    <xf numFmtId="0" fontId="1" fillId="20" borderId="3" applyAlignment="1" pivotButton="0" quotePrefix="0" xfId="0">
      <alignment horizontal="left" vertical="center" wrapText="1"/>
    </xf>
    <xf numFmtId="0" fontId="1" fillId="15" borderId="3" applyAlignment="1" pivotButton="0" quotePrefix="0" xfId="0">
      <alignment horizontal="left" vertical="center"/>
    </xf>
    <xf numFmtId="0" fontId="1" fillId="6" borderId="3" applyAlignment="1" pivotButton="0" quotePrefix="0" xfId="0">
      <alignment horizontal="left" vertical="center"/>
    </xf>
    <xf numFmtId="0" fontId="1" fillId="19" borderId="3" applyAlignment="1" pivotButton="0" quotePrefix="0" xfId="0">
      <alignment horizontal="center" vertical="center"/>
    </xf>
    <xf numFmtId="4" fontId="4" fillId="21" borderId="3" applyAlignment="1" pivotButton="0" quotePrefix="0" xfId="0">
      <alignment vertical="center"/>
    </xf>
    <xf numFmtId="0" fontId="0" fillId="22" borderId="3" applyAlignment="1" pivotButton="0" quotePrefix="0" xfId="0">
      <alignment horizontal="left" vertical="center" wrapText="1"/>
    </xf>
    <xf numFmtId="0" fontId="0" fillId="0" borderId="0" pivotButton="0" quotePrefix="0" xfId="0"/>
    <xf numFmtId="0" fontId="19" fillId="0" borderId="0" pivotButton="0" quotePrefix="0" xfId="0"/>
    <xf numFmtId="0" fontId="0" fillId="0" borderId="3" applyAlignment="1" pivotButton="0" quotePrefix="0" xfId="0">
      <alignment horizontal="right"/>
    </xf>
    <xf numFmtId="0" fontId="1" fillId="3" borderId="3" applyAlignment="1" pivotButton="0" quotePrefix="0" xfId="0">
      <alignment horizontal="left" vertical="center"/>
    </xf>
    <xf numFmtId="0" fontId="1" fillId="21" borderId="3" applyAlignment="1" pivotButton="0" quotePrefix="0" xfId="0">
      <alignment horizontal="left" vertical="center"/>
    </xf>
    <xf numFmtId="0" fontId="20" fillId="0" borderId="0" applyAlignment="1" pivotButton="0" quotePrefix="0" xfId="0">
      <alignment vertical="center"/>
    </xf>
    <xf numFmtId="0" fontId="0" fillId="19" borderId="3" applyAlignment="1" pivotButton="0" quotePrefix="0" xfId="0">
      <alignment horizontal="center" vertical="center" wrapText="1"/>
    </xf>
    <xf numFmtId="0" fontId="1" fillId="19" borderId="3" pivotButton="0" quotePrefix="0" xfId="0"/>
    <xf numFmtId="0" fontId="0" fillId="0" borderId="3" applyAlignment="1" pivotButton="0" quotePrefix="0" xfId="0">
      <alignment horizontal="left" vertical="center"/>
    </xf>
    <xf numFmtId="0" fontId="15" fillId="0" borderId="3" applyAlignment="1" pivotButton="0" quotePrefix="0" xfId="0">
      <alignment horizontal="center" vertical="center"/>
    </xf>
    <xf numFmtId="0" fontId="3" fillId="21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 vertical="center"/>
    </xf>
    <xf numFmtId="0" fontId="0" fillId="0" borderId="0" pivotButton="0" quotePrefix="0" xfId="0"/>
    <xf numFmtId="0" fontId="7" fillId="0" borderId="0" pivotButton="0" quotePrefix="0" xfId="0"/>
    <xf numFmtId="4" fontId="21" fillId="0" borderId="0" pivotButton="0" quotePrefix="0" xfId="0"/>
    <xf numFmtId="4" fontId="0" fillId="4" borderId="0" pivotButton="0" quotePrefix="0" xfId="0"/>
    <xf numFmtId="4" fontId="7" fillId="0" borderId="0" pivotButton="0" quotePrefix="0" xfId="0"/>
    <xf numFmtId="0" fontId="2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4" fontId="22" fillId="0" borderId="0" pivotButton="0" quotePrefix="0" xfId="0"/>
    <xf numFmtId="0" fontId="21" fillId="0" borderId="0" pivotButton="0" quotePrefix="0" xfId="0"/>
    <xf numFmtId="10" fontId="7" fillId="0" borderId="0" pivotButton="0" quotePrefix="0" xfId="0"/>
    <xf numFmtId="4" fontId="22" fillId="0" borderId="0" applyAlignment="1" pivotButton="0" quotePrefix="0" xfId="0">
      <alignment horizontal="center"/>
    </xf>
    <xf numFmtId="4" fontId="8" fillId="0" borderId="0" pivotButton="0" quotePrefix="0" xfId="0"/>
    <xf numFmtId="49" fontId="21" fillId="0" borderId="0" applyAlignment="1" pivotButton="0" quotePrefix="0" xfId="0">
      <alignment horizontal="center"/>
    </xf>
    <xf numFmtId="10" fontId="7" fillId="8" borderId="0" pivotButton="0" quotePrefix="0" xfId="0"/>
    <xf numFmtId="4" fontId="25" fillId="0" borderId="0" pivotButton="0" quotePrefix="0" xfId="0"/>
    <xf numFmtId="4" fontId="25" fillId="4" borderId="0" pivotButton="0" quotePrefix="0" xfId="0"/>
    <xf numFmtId="0" fontId="26" fillId="24" borderId="0" pivotButton="0" quotePrefix="0" xfId="0"/>
    <xf numFmtId="4" fontId="27" fillId="24" borderId="0" pivotButton="0" quotePrefix="0" xfId="0"/>
    <xf numFmtId="0" fontId="0" fillId="0" borderId="0" pivotButton="0" quotePrefix="0" xfId="0"/>
    <xf numFmtId="0" fontId="13" fillId="15" borderId="1" applyAlignment="1" pivotButton="0" quotePrefix="0" xfId="1">
      <alignment horizontal="left"/>
    </xf>
    <xf numFmtId="0" fontId="0" fillId="15" borderId="1" applyAlignment="1" pivotButton="0" quotePrefix="0" xfId="0">
      <alignment wrapText="1"/>
    </xf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3" fontId="0" fillId="4" borderId="3" pivotButton="0" quotePrefix="0" xfId="0"/>
    <xf numFmtId="4" fontId="22" fillId="17" borderId="0" applyAlignment="1" pivotButton="0" quotePrefix="0" xfId="0">
      <alignment horizontal="center" vertical="center"/>
    </xf>
    <xf numFmtId="4" fontId="0" fillId="17" borderId="3" applyAlignment="1" pivotButton="0" quotePrefix="0" xfId="0">
      <alignment horizontal="center"/>
    </xf>
    <xf numFmtId="4" fontId="0" fillId="19" borderId="3" applyAlignment="1" pivotButton="0" quotePrefix="0" xfId="0">
      <alignment horizontal="center"/>
    </xf>
    <xf numFmtId="4" fontId="0" fillId="6" borderId="3" applyAlignment="1" pivotButton="0" quotePrefix="0" xfId="0">
      <alignment horizontal="center"/>
    </xf>
    <xf numFmtId="0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0" fillId="0" borderId="9" applyAlignment="1" pivotButton="0" quotePrefix="0" xfId="0">
      <alignment horizontal="left" vertical="center"/>
    </xf>
    <xf numFmtId="0" fontId="0" fillId="0" borderId="0" pivotButton="0" quotePrefix="0" xfId="0"/>
    <xf numFmtId="0" fontId="1" fillId="15" borderId="1" applyAlignment="1" pivotButton="0" quotePrefix="0" xfId="0">
      <alignment horizontal="center" vertical="center"/>
    </xf>
    <xf numFmtId="0" fontId="1" fillId="15" borderId="2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2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9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" fontId="0" fillId="6" borderId="3" applyAlignment="1" pivotButton="0" quotePrefix="0" xfId="0">
      <alignment vertical="center"/>
    </xf>
    <xf numFmtId="0" fontId="0" fillId="0" borderId="0" applyAlignment="1" pivotButton="0" quotePrefix="0" xfId="0">
      <alignment horizontal="left" vertical="center" wrapText="1"/>
    </xf>
    <xf numFmtId="0" fontId="4" fillId="0" borderId="0" pivotButton="0" quotePrefix="0" xfId="0"/>
    <xf numFmtId="0" fontId="2" fillId="0" borderId="0" pivotButton="0" quotePrefix="0" xfId="0"/>
    <xf numFmtId="0" fontId="4" fillId="0" borderId="8" pivotButton="0" quotePrefix="0" xfId="0"/>
    <xf numFmtId="0" fontId="2" fillId="0" borderId="8" pivotButton="0" quotePrefix="0" xfId="0"/>
    <xf numFmtId="4" fontId="13" fillId="4" borderId="1" applyAlignment="1" pivotButton="0" quotePrefix="0" xfId="1">
      <alignment horizontal="center" vertical="center"/>
    </xf>
    <xf numFmtId="0" fontId="0" fillId="0" borderId="0" pivotButton="0" quotePrefix="0" xfId="0"/>
    <xf numFmtId="4" fontId="0" fillId="4" borderId="3" applyAlignment="1" pivotButton="0" quotePrefix="0" xfId="0">
      <alignment horizontal="center" vertical="center" wrapText="1"/>
    </xf>
    <xf numFmtId="4" fontId="0" fillId="4" borderId="3" applyAlignment="1" pivotButton="0" quotePrefix="0" xfId="0">
      <alignment horizontal="center"/>
    </xf>
    <xf numFmtId="4" fontId="0" fillId="0" borderId="3" applyAlignment="1" pivotButton="0" quotePrefix="0" xfId="0">
      <alignment horizontal="center"/>
    </xf>
    <xf numFmtId="0" fontId="0" fillId="0" borderId="0" pivotButton="0" quotePrefix="0" xfId="0"/>
    <xf numFmtId="4" fontId="0" fillId="0" borderId="3" applyAlignment="1" pivotButton="0" quotePrefix="0" xfId="0">
      <alignment horizontal="left" vertical="center"/>
    </xf>
    <xf numFmtId="4" fontId="0" fillId="0" borderId="3" applyAlignment="1" pivotButton="0" quotePrefix="0" xfId="0">
      <alignment horizontal="left" vertical="center"/>
    </xf>
    <xf numFmtId="4" fontId="13" fillId="0" borderId="0" applyAlignment="1" pivotButton="0" quotePrefix="0" xfId="3">
      <alignment horizontal="left" vertical="center"/>
    </xf>
    <xf numFmtId="4" fontId="13" fillId="0" borderId="0" applyAlignment="1" pivotButton="0" quotePrefix="0" xfId="3">
      <alignment vertical="center"/>
    </xf>
    <xf numFmtId="4" fontId="0" fillId="0" borderId="1" applyAlignment="1" pivotButton="0" quotePrefix="0" xfId="0">
      <alignment horizontal="left" vertical="center"/>
    </xf>
    <xf numFmtId="4" fontId="0" fillId="0" borderId="2" applyAlignment="1" pivotButton="0" quotePrefix="0" xfId="0">
      <alignment horizontal="left" vertical="center"/>
    </xf>
    <xf numFmtId="4" fontId="0" fillId="0" borderId="1" applyAlignment="1" pivotButton="0" quotePrefix="0" xfId="0">
      <alignment horizontal="left" vertical="center"/>
    </xf>
    <xf numFmtId="4" fontId="0" fillId="0" borderId="2" applyAlignment="1" pivotButton="0" quotePrefix="0" xfId="0">
      <alignment horizontal="left" vertical="center"/>
    </xf>
    <xf numFmtId="4" fontId="7" fillId="0" borderId="2" applyAlignment="1" pivotButton="0" quotePrefix="0" xfId="0">
      <alignment horizontal="left" vertical="center"/>
    </xf>
    <xf numFmtId="4" fontId="0" fillId="0" borderId="9" applyAlignment="1" pivotButton="0" quotePrefix="0" xfId="0">
      <alignment horizontal="left" vertical="center"/>
    </xf>
    <xf numFmtId="4" fontId="0" fillId="0" borderId="9" applyAlignment="1" pivotButton="0" quotePrefix="0" xfId="0">
      <alignment vertical="center"/>
    </xf>
    <xf numFmtId="4" fontId="0" fillId="0" borderId="3" applyAlignment="1" pivotButton="0" quotePrefix="0" xfId="0">
      <alignment horizontal="left" vertical="center"/>
    </xf>
    <xf numFmtId="4" fontId="4" fillId="0" borderId="3" applyAlignment="1" pivotButton="0" quotePrefix="0" xfId="0">
      <alignment horizontal="left" vertical="center"/>
    </xf>
    <xf numFmtId="4" fontId="4" fillId="0" borderId="3" applyAlignment="1" pivotButton="0" quotePrefix="0" xfId="0">
      <alignment horizontal="left" vertical="center"/>
    </xf>
    <xf numFmtId="4" fontId="1" fillId="0" borderId="3" applyAlignment="1" pivotButton="0" quotePrefix="0" xfId="0">
      <alignment horizontal="left" vertical="center"/>
    </xf>
    <xf numFmtId="4" fontId="1" fillId="15" borderId="3" applyAlignment="1" pivotButton="0" quotePrefix="0" xfId="0">
      <alignment horizontal="left" vertical="center"/>
    </xf>
    <xf numFmtId="4" fontId="0" fillId="15" borderId="3" applyAlignment="1" pivotButton="0" quotePrefix="0" xfId="0">
      <alignment horizontal="right"/>
    </xf>
    <xf numFmtId="4" fontId="1" fillId="15" borderId="3" applyAlignment="1" pivotButton="0" quotePrefix="0" xfId="0">
      <alignment horizontal="left" vertical="center" wrapText="1"/>
    </xf>
    <xf numFmtId="4" fontId="0" fillId="4" borderId="3" applyAlignment="1" pivotButton="0" quotePrefix="0" xfId="0">
      <alignment horizontal="right"/>
    </xf>
    <xf numFmtId="4" fontId="1" fillId="17" borderId="3" applyAlignment="1" pivotButton="0" quotePrefix="0" xfId="0">
      <alignment horizontal="center" vertical="center" wrapText="1"/>
    </xf>
    <xf numFmtId="4" fontId="1" fillId="17" borderId="3" applyAlignment="1" pivotButton="0" quotePrefix="0" xfId="0">
      <alignment horizontal="left" vertical="center" wrapText="1"/>
    </xf>
    <xf numFmtId="4" fontId="2" fillId="4" borderId="3" applyAlignment="1" pivotButton="0" quotePrefix="0" xfId="3">
      <alignment horizontal="right"/>
    </xf>
    <xf numFmtId="4" fontId="0" fillId="4" borderId="3" applyAlignment="1" pivotButton="0" quotePrefix="0" xfId="0">
      <alignment horizontal="right"/>
    </xf>
    <xf numFmtId="4" fontId="1" fillId="17" borderId="3" applyAlignment="1" pivotButton="0" quotePrefix="0" xfId="0">
      <alignment horizontal="left"/>
    </xf>
    <xf numFmtId="4" fontId="1" fillId="7" borderId="3" applyAlignment="1" pivotButton="0" quotePrefix="0" xfId="0">
      <alignment horizontal="center" vertical="center"/>
    </xf>
    <xf numFmtId="4" fontId="1" fillId="7" borderId="3" applyAlignment="1" pivotButton="0" quotePrefix="0" xfId="0">
      <alignment horizontal="left" vertical="center" wrapText="1"/>
    </xf>
    <xf numFmtId="4" fontId="0" fillId="4" borderId="3" applyAlignment="1" pivotButton="0" quotePrefix="0" xfId="0">
      <alignment horizontal="right" vertical="center" wrapText="1"/>
    </xf>
    <xf numFmtId="4" fontId="1" fillId="18" borderId="3" applyAlignment="1" pivotButton="0" quotePrefix="0" xfId="0">
      <alignment horizontal="left" vertical="center"/>
    </xf>
    <xf numFmtId="4" fontId="0" fillId="18" borderId="3" applyAlignment="1" pivotButton="0" quotePrefix="0" xfId="0">
      <alignment horizontal="right" vertical="center"/>
    </xf>
    <xf numFmtId="4" fontId="0" fillId="4" borderId="3" applyAlignment="1" pivotButton="0" quotePrefix="0" xfId="0">
      <alignment horizontal="right" vertical="center"/>
    </xf>
    <xf numFmtId="4" fontId="1" fillId="18" borderId="3" applyAlignment="1" pivotButton="0" quotePrefix="0" xfId="0">
      <alignment vertical="center"/>
    </xf>
    <xf numFmtId="4" fontId="1" fillId="0" borderId="3" applyAlignment="1" pivotButton="0" quotePrefix="0" xfId="0">
      <alignment vertical="center"/>
    </xf>
    <xf numFmtId="4" fontId="0" fillId="0" borderId="3" applyAlignment="1" pivotButton="0" quotePrefix="0" xfId="0">
      <alignment horizontal="center" vertical="center"/>
    </xf>
    <xf numFmtId="4" fontId="1" fillId="19" borderId="3" applyAlignment="1" pivotButton="0" quotePrefix="0" xfId="0">
      <alignment horizontal="left" vertical="center"/>
    </xf>
    <xf numFmtId="4" fontId="0" fillId="4" borderId="3" applyAlignment="1" pivotButton="0" quotePrefix="0" xfId="0">
      <alignment horizontal="right" vertical="center"/>
    </xf>
    <xf numFmtId="4" fontId="1" fillId="19" borderId="3" applyAlignment="1" pivotButton="0" quotePrefix="0" xfId="0">
      <alignment vertical="center"/>
    </xf>
    <xf numFmtId="4" fontId="1" fillId="21" borderId="3" applyAlignment="1" pivotButton="0" quotePrefix="0" xfId="0">
      <alignment horizontal="left" vertical="center" wrapText="1"/>
    </xf>
    <xf numFmtId="4" fontId="0" fillId="21" borderId="3" applyAlignment="1" pivotButton="0" quotePrefix="0" xfId="0">
      <alignment horizontal="right" vertical="center" wrapText="1"/>
    </xf>
    <xf numFmtId="4" fontId="2" fillId="0" borderId="3" applyAlignment="1" pivotButton="0" quotePrefix="0" xfId="0">
      <alignment horizontal="center"/>
    </xf>
    <xf numFmtId="4" fontId="2" fillId="4" borderId="3" applyAlignment="1" pivotButton="0" quotePrefix="0" xfId="0">
      <alignment horizontal="center"/>
    </xf>
    <xf numFmtId="4" fontId="13" fillId="4" borderId="3" applyAlignment="1" pivotButton="0" quotePrefix="0" xfId="3">
      <alignment horizontal="center"/>
    </xf>
    <xf numFmtId="4" fontId="0" fillId="15" borderId="3" applyAlignment="1" pivotButton="0" quotePrefix="0" xfId="0">
      <alignment horizontal="center"/>
    </xf>
    <xf numFmtId="4" fontId="0" fillId="4" borderId="3" applyAlignment="1" pivotButton="0" quotePrefix="0" xfId="0">
      <alignment vertical="center"/>
    </xf>
    <xf numFmtId="4" fontId="0" fillId="5" borderId="3" applyAlignment="1" pivotButton="0" quotePrefix="0" xfId="0">
      <alignment horizontal="center"/>
    </xf>
    <xf numFmtId="4" fontId="1" fillId="3" borderId="3" applyAlignment="1" pivotButton="0" quotePrefix="0" xfId="0">
      <alignment horizontal="center" vertical="center" wrapText="1"/>
    </xf>
    <xf numFmtId="4" fontId="0" fillId="21" borderId="3" applyAlignment="1" pivotButton="0" quotePrefix="0" xfId="0">
      <alignment horizontal="center" vertical="center"/>
    </xf>
    <xf numFmtId="4" fontId="2" fillId="6" borderId="0" applyAlignment="1" pivotButton="0" quotePrefix="0" xfId="0">
      <alignment vertical="center"/>
    </xf>
    <xf numFmtId="4" fontId="2" fillId="4" borderId="0" applyAlignment="1" pivotButton="0" quotePrefix="0" xfId="0">
      <alignment vertical="center"/>
    </xf>
    <xf numFmtId="1" fontId="2" fillId="6" borderId="0" applyAlignment="1" pivotButton="0" quotePrefix="0" xfId="0">
      <alignment vertical="center"/>
    </xf>
    <xf numFmtId="4" fontId="13" fillId="15" borderId="3" applyAlignment="1" pivotButton="0" quotePrefix="0" xfId="1">
      <alignment horizontal="center"/>
    </xf>
    <xf numFmtId="4" fontId="0" fillId="15" borderId="3" applyAlignment="1" pivotButton="0" quotePrefix="0" xfId="0">
      <alignment horizontal="center" vertical="center"/>
    </xf>
    <xf numFmtId="4" fontId="18" fillId="19" borderId="3" pivotButton="0" quotePrefix="0" xfId="0"/>
    <xf numFmtId="4" fontId="30" fillId="15" borderId="3" applyAlignment="1" pivotButton="0" quotePrefix="0" xfId="0">
      <alignment horizontal="center"/>
    </xf>
    <xf numFmtId="4" fontId="0" fillId="0" borderId="3" pivotButton="0" quotePrefix="0" xfId="0"/>
    <xf numFmtId="0" fontId="1" fillId="26" borderId="3" applyAlignment="1" pivotButton="0" quotePrefix="0" xfId="0">
      <alignment horizontal="left" vertical="center" wrapText="1"/>
    </xf>
    <xf numFmtId="0" fontId="0" fillId="26" borderId="3" applyAlignment="1" pivotButton="0" quotePrefix="0" xfId="0">
      <alignment horizontal="center" vertical="center"/>
    </xf>
    <xf numFmtId="0" fontId="1" fillId="27" borderId="3" applyAlignment="1" pivotButton="0" quotePrefix="0" xfId="0">
      <alignment horizontal="left" vertical="center" wrapText="1"/>
    </xf>
    <xf numFmtId="0" fontId="0" fillId="27" borderId="3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28" borderId="1" applyAlignment="1" pivotButton="0" quotePrefix="0" xfId="0">
      <alignment horizontal="center" vertical="center" wrapText="1"/>
    </xf>
    <xf numFmtId="0" fontId="0" fillId="28" borderId="3" applyAlignment="1" pivotButton="0" quotePrefix="0" xfId="0">
      <alignment horizontal="center" vertical="center" wrapText="1"/>
    </xf>
    <xf numFmtId="0" fontId="31" fillId="29" borderId="3" applyAlignment="1" pivotButton="0" quotePrefix="0" xfId="0">
      <alignment horizontal="center" vertical="center"/>
    </xf>
    <xf numFmtId="0" fontId="31" fillId="29" borderId="0" applyAlignment="1" pivotButton="0" quotePrefix="0" xfId="0">
      <alignment horizontal="center" vertical="center"/>
    </xf>
    <xf numFmtId="0" fontId="2" fillId="27" borderId="3" pivotButton="0" quotePrefix="0" xfId="0"/>
    <xf numFmtId="0" fontId="2" fillId="27" borderId="3" pivotButton="0" quotePrefix="0" xfId="0"/>
    <xf numFmtId="0" fontId="2" fillId="27" borderId="1" pivotButton="0" quotePrefix="0" xfId="0"/>
    <xf numFmtId="4" fontId="2" fillId="27" borderId="3" pivotButton="0" quotePrefix="0" xfId="0"/>
    <xf numFmtId="0" fontId="0" fillId="27" borderId="3" applyAlignment="1" pivotButton="0" quotePrefix="0" xfId="0">
      <alignment vertical="center"/>
    </xf>
    <xf numFmtId="0" fontId="0" fillId="27" borderId="3" pivotButton="0" quotePrefix="0" xfId="0"/>
    <xf numFmtId="0" fontId="0" fillId="27" borderId="3" pivotButton="0" quotePrefix="0" xfId="0"/>
    <xf numFmtId="0" fontId="32" fillId="29" borderId="3" applyAlignment="1" pivotButton="0" quotePrefix="0" xfId="0">
      <alignment vertical="center"/>
    </xf>
    <xf numFmtId="0" fontId="32" fillId="29" borderId="3" applyAlignment="1" pivotButton="0" quotePrefix="0" xfId="0">
      <alignment horizontal="center" vertical="center"/>
    </xf>
    <xf numFmtId="0" fontId="32" fillId="29" borderId="1" applyAlignment="1" pivotButton="0" quotePrefix="0" xfId="0">
      <alignment horizontal="center" vertical="center"/>
    </xf>
    <xf numFmtId="0" fontId="0" fillId="0" borderId="0" pivotButton="0" quotePrefix="0" xfId="0"/>
    <xf numFmtId="4" fontId="23" fillId="0" borderId="0" applyAlignment="1" pivotButton="0" quotePrefix="0" xfId="0">
      <alignment vertical="center"/>
    </xf>
    <xf numFmtId="4" fontId="23" fillId="0" borderId="0" applyAlignment="1" pivotButton="0" quotePrefix="0" xfId="0">
      <alignment horizontal="center" vertical="center" wrapText="1"/>
    </xf>
    <xf numFmtId="4" fontId="22" fillId="14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0" fontId="16" fillId="0" borderId="3" applyAlignment="1" pivotButton="0" quotePrefix="0" xfId="0">
      <alignment horizontal="left" vertical="center"/>
    </xf>
    <xf numFmtId="0" fontId="0" fillId="9" borderId="3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0" fontId="0" fillId="0" borderId="3" applyAlignment="1" pivotButton="0" quotePrefix="0" xfId="0">
      <alignment horizontal="left" vertical="center"/>
    </xf>
    <xf numFmtId="4" fontId="22" fillId="0" borderId="0" applyAlignment="1" pivotButton="0" quotePrefix="0" xfId="0">
      <alignment horizontal="center" vertical="center"/>
    </xf>
    <xf numFmtId="4" fontId="33" fillId="0" borderId="0" applyAlignment="1" pivotButton="0" quotePrefix="0" xfId="0">
      <alignment horizontal="center"/>
    </xf>
    <xf numFmtId="4" fontId="28" fillId="4" borderId="3" applyAlignment="1" pivotButton="0" quotePrefix="0" xfId="0">
      <alignment horizontal="left" vertical="center"/>
    </xf>
    <xf numFmtId="4" fontId="0" fillId="4" borderId="3" applyAlignment="1" pivotButton="0" quotePrefix="0" xfId="0">
      <alignment horizontal="left" vertical="center"/>
    </xf>
    <xf numFmtId="0" fontId="31" fillId="29" borderId="3" applyAlignment="1" pivotButton="0" quotePrefix="0" xfId="0">
      <alignment horizontal="center" vertical="center" wrapText="1"/>
    </xf>
    <xf numFmtId="0" fontId="0" fillId="0" borderId="0" pivotButton="0" quotePrefix="0" xfId="0"/>
    <xf numFmtId="0" fontId="28" fillId="4" borderId="3" applyAlignment="1" pivotButton="0" quotePrefix="0" xfId="0">
      <alignment horizontal="center" vertical="center" wrapText="1"/>
    </xf>
    <xf numFmtId="0" fontId="1" fillId="4" borderId="3" pivotButton="0" quotePrefix="0" xfId="0"/>
    <xf numFmtId="0" fontId="0" fillId="31" borderId="0" pivotButton="0" quotePrefix="0" xfId="0"/>
    <xf numFmtId="0" fontId="0" fillId="31" borderId="0" applyAlignment="1" pivotButton="0" quotePrefix="0" xfId="0">
      <alignment horizontal="left" vertical="center"/>
    </xf>
    <xf numFmtId="0" fontId="0" fillId="31" borderId="0" applyAlignment="1" pivotButton="0" quotePrefix="0" xfId="0">
      <alignment vertical="center"/>
    </xf>
    <xf numFmtId="0" fontId="28" fillId="4" borderId="0" pivotButton="0" quotePrefix="0" xfId="0"/>
    <xf numFmtId="0" fontId="0" fillId="4" borderId="0" pivotButton="0" quotePrefix="0" xfId="0"/>
    <xf numFmtId="0" fontId="0" fillId="4" borderId="0" applyAlignment="1" pivotButton="0" quotePrefix="0" xfId="0">
      <alignment wrapText="1"/>
    </xf>
    <xf numFmtId="0" fontId="28" fillId="0" borderId="0" pivotButton="0" quotePrefix="0" xfId="0"/>
    <xf numFmtId="0" fontId="1" fillId="9" borderId="0" pivotButton="0" quotePrefix="0" xfId="0"/>
    <xf numFmtId="0" fontId="1" fillId="32" borderId="0" applyAlignment="1" pivotButton="0" quotePrefix="0" xfId="0">
      <alignment horizontal="center" vertical="center"/>
    </xf>
    <xf numFmtId="0" fontId="1" fillId="32" borderId="0" applyAlignment="1" pivotButton="0" quotePrefix="0" xfId="0">
      <alignment horizontal="center" vertical="center" wrapText="1"/>
    </xf>
    <xf numFmtId="0" fontId="37" fillId="0" borderId="0" pivotButton="0" quotePrefix="0" xfId="0"/>
    <xf numFmtId="0" fontId="0" fillId="27" borderId="0" pivotButton="0" quotePrefix="0" xfId="0"/>
    <xf numFmtId="14" fontId="0" fillId="0" borderId="0" pivotButton="0" quotePrefix="0" xfId="0"/>
    <xf numFmtId="0" fontId="0" fillId="0" borderId="8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4" fontId="0" fillId="14" borderId="1" applyAlignment="1" pivotButton="0" quotePrefix="0" xfId="4">
      <alignment vertical="center"/>
    </xf>
    <xf numFmtId="4" fontId="0" fillId="4" borderId="1" applyAlignment="1" pivotButton="0" quotePrefix="0" xfId="4">
      <alignment vertical="center"/>
    </xf>
    <xf numFmtId="4" fontId="0" fillId="31" borderId="1" applyAlignment="1" pivotButton="0" quotePrefix="0" xfId="0">
      <alignment horizontal="center" vertical="center"/>
    </xf>
    <xf numFmtId="4" fontId="0" fillId="4" borderId="1" applyAlignment="1" pivotButton="0" quotePrefix="0" xfId="0">
      <alignment horizontal="center" vertical="center"/>
    </xf>
    <xf numFmtId="4" fontId="2" fillId="4" borderId="1" applyAlignment="1" pivotButton="0" quotePrefix="0" xfId="1">
      <alignment horizontal="center" vertical="center"/>
    </xf>
    <xf numFmtId="4" fontId="13" fillId="15" borderId="3" applyAlignment="1" pivotButton="0" quotePrefix="0" xfId="1">
      <alignment horizontal="center" vertical="center"/>
    </xf>
    <xf numFmtId="0" fontId="0" fillId="0" borderId="14" applyAlignment="1" pivotButton="0" quotePrefix="0" xfId="0">
      <alignment horizontal="center" vertical="center"/>
    </xf>
    <xf numFmtId="4" fontId="0" fillId="22" borderId="3" applyAlignment="1" pivotButton="0" quotePrefix="0" xfId="0">
      <alignment horizontal="left" vertical="center"/>
    </xf>
    <xf numFmtId="0" fontId="0" fillId="0" borderId="8" applyAlignment="1" pivotButton="0" quotePrefix="0" xfId="0">
      <alignment horizontal="center" vertical="center"/>
    </xf>
    <xf numFmtId="4" fontId="0" fillId="14" borderId="1" applyAlignment="1" pivotButton="0" quotePrefix="0" xfId="0">
      <alignment vertical="center"/>
    </xf>
    <xf numFmtId="0" fontId="0" fillId="18" borderId="13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4" fontId="0" fillId="14" borderId="9" applyAlignment="1" pivotButton="0" quotePrefix="0" xfId="0">
      <alignment vertical="center"/>
    </xf>
    <xf numFmtId="0" fontId="1" fillId="17" borderId="0" pivotButton="0" quotePrefix="0" xfId="0"/>
    <xf numFmtId="0" fontId="0" fillId="17" borderId="0" pivotButton="0" quotePrefix="0" xfId="0"/>
    <xf numFmtId="0" fontId="1" fillId="18" borderId="0" applyAlignment="1" pivotButton="0" quotePrefix="0" xfId="0">
      <alignment horizontal="center" vertical="center" wrapText="1"/>
    </xf>
    <xf numFmtId="0" fontId="0" fillId="18" borderId="0" pivotButton="0" quotePrefix="0" xfId="0"/>
    <xf numFmtId="0" fontId="0" fillId="0" borderId="0" pivotButton="0" quotePrefix="0" xfId="0"/>
    <xf numFmtId="0" fontId="37" fillId="0" borderId="0" pivotButton="0" quotePrefix="0" xfId="0"/>
    <xf numFmtId="0" fontId="51" fillId="31" borderId="0" applyAlignment="1" pivotButton="0" quotePrefix="0" xfId="0">
      <alignment horizontal="center" vertical="center"/>
    </xf>
    <xf numFmtId="0" fontId="19" fillId="31" borderId="0" pivotButton="0" quotePrefix="0" xfId="0"/>
    <xf numFmtId="0" fontId="0" fillId="0" borderId="0" applyAlignment="1" pivotButton="0" quotePrefix="1" xfId="0">
      <alignment horizontal="right" vertical="center"/>
    </xf>
    <xf numFmtId="0" fontId="8" fillId="0" borderId="0" pivotButton="0" quotePrefix="1" xfId="0"/>
    <xf numFmtId="0" fontId="19" fillId="31" borderId="0" applyAlignment="1" pivotButton="0" quotePrefix="0" xfId="0">
      <alignment vertical="center"/>
    </xf>
    <xf numFmtId="0" fontId="52" fillId="0" borderId="0" applyAlignment="1" pivotButton="0" quotePrefix="1" xfId="0">
      <alignment vertical="center"/>
    </xf>
    <xf numFmtId="0" fontId="8" fillId="0" borderId="0" pivotButton="0" quotePrefix="1" xfId="0"/>
    <xf numFmtId="0" fontId="8" fillId="0" borderId="0" applyAlignment="1" pivotButton="0" quotePrefix="1" xfId="0">
      <alignment vertical="center"/>
    </xf>
    <xf numFmtId="0" fontId="1" fillId="31" borderId="0" applyAlignment="1" pivotButton="0" quotePrefix="0" xfId="0">
      <alignment vertical="center"/>
    </xf>
    <xf numFmtId="0" fontId="0" fillId="0" borderId="0" pivotButton="0" quotePrefix="0" xfId="0"/>
    <xf numFmtId="4" fontId="0" fillId="0" borderId="15" applyAlignment="1" pivotButton="0" quotePrefix="0" xfId="0">
      <alignment horizontal="center" vertical="center"/>
    </xf>
    <xf numFmtId="0" fontId="0" fillId="0" borderId="0" pivotButton="0" quotePrefix="0" xfId="0"/>
    <xf numFmtId="0" fontId="32" fillId="29" borderId="3" applyAlignment="1" pivotButton="0" quotePrefix="0" xfId="0">
      <alignment horizontal="center" vertical="center"/>
    </xf>
    <xf numFmtId="0" fontId="0" fillId="0" borderId="0" pivotButton="0" quotePrefix="0" xfId="0"/>
    <xf numFmtId="0" fontId="2" fillId="0" borderId="3" applyAlignment="1" pivotButton="0" quotePrefix="0" xfId="0">
      <alignment horizontal="center" vertical="center"/>
    </xf>
    <xf numFmtId="0" fontId="0" fillId="8" borderId="3" pivotButton="0" quotePrefix="0" xfId="0"/>
    <xf numFmtId="0" fontId="0" fillId="0" borderId="3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pivotButton="0" quotePrefix="0" xfId="0"/>
    <xf numFmtId="0" fontId="2" fillId="22" borderId="0" pivotButton="0" quotePrefix="0" xfId="0"/>
    <xf numFmtId="0" fontId="0" fillId="0" borderId="8" applyAlignment="1" pivotButton="0" quotePrefix="0" xfId="0">
      <alignment horizontal="center" vertical="center"/>
    </xf>
    <xf numFmtId="0" fontId="0" fillId="0" borderId="0" pivotButton="0" quotePrefix="0" xfId="0"/>
    <xf numFmtId="49" fontId="0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4" fontId="0" fillId="0" borderId="0" applyAlignment="1" pivotButton="0" quotePrefix="0" xfId="0">
      <alignment horizontal="center" vertical="center"/>
    </xf>
    <xf numFmtId="4" fontId="16" fillId="0" borderId="0" applyAlignment="1" pivotButton="0" quotePrefix="0" xfId="0">
      <alignment horizontal="center" vertical="center"/>
    </xf>
    <xf numFmtId="4" fontId="0" fillId="0" borderId="0" applyAlignment="1" pivotButton="0" quotePrefix="0" xfId="0">
      <alignment horizontal="center" vertical="center"/>
    </xf>
    <xf numFmtId="0" fontId="0" fillId="31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pivotButton="0" quotePrefix="0" xfId="0"/>
    <xf numFmtId="0" fontId="1" fillId="31" borderId="3" applyAlignment="1" pivotButton="0" quotePrefix="0" xfId="0">
      <alignment horizontal="left" vertical="center" wrapText="1"/>
    </xf>
    <xf numFmtId="0" fontId="0" fillId="31" borderId="3" applyAlignment="1" pivotButton="0" quotePrefix="0" xfId="0">
      <alignment horizontal="center" vertical="center" wrapText="1"/>
    </xf>
    <xf numFmtId="0" fontId="0" fillId="31" borderId="3" applyAlignment="1" pivotButton="0" quotePrefix="0" xfId="0">
      <alignment horizontal="center" vertical="center"/>
    </xf>
    <xf numFmtId="3" fontId="1" fillId="31" borderId="3" applyAlignment="1" pivotButton="0" quotePrefix="0" xfId="0">
      <alignment horizontal="left" vertical="center" wrapText="1"/>
    </xf>
    <xf numFmtId="0" fontId="0" fillId="0" borderId="8" applyAlignment="1" pivotButton="0" quotePrefix="0" xfId="0">
      <alignment horizontal="center" vertical="center"/>
    </xf>
    <xf numFmtId="0" fontId="16" fillId="26" borderId="2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pivotButton="0" quotePrefix="0" xfId="0"/>
    <xf numFmtId="0" fontId="0" fillId="19" borderId="3" applyAlignment="1" pivotButton="0" quotePrefix="0" xfId="0">
      <alignment horizontal="center" vertical="center"/>
    </xf>
    <xf numFmtId="0" fontId="28" fillId="0" borderId="0" applyAlignment="1" pivotButton="0" quotePrefix="0" xfId="0">
      <alignment wrapText="1"/>
    </xf>
    <xf numFmtId="0" fontId="28" fillId="26" borderId="3" applyAlignment="1" pivotButton="0" quotePrefix="0" xfId="0">
      <alignment horizontal="left" vertical="center" wrapText="1"/>
    </xf>
    <xf numFmtId="0" fontId="1" fillId="31" borderId="0" applyAlignment="1" pivotButton="0" quotePrefix="0" xfId="0">
      <alignment vertical="top"/>
    </xf>
    <xf numFmtId="4" fontId="1" fillId="0" borderId="0" pivotButton="0" quotePrefix="0" xfId="0"/>
    <xf numFmtId="4" fontId="7" fillId="4" borderId="3" applyAlignment="1" pivotButton="0" quotePrefix="0" xfId="0">
      <alignment horizontal="right" vertical="center"/>
    </xf>
    <xf numFmtId="4" fontId="28" fillId="17" borderId="3" applyAlignment="1" pivotButton="0" quotePrefix="0" xfId="0">
      <alignment horizontal="center" wrapText="1"/>
    </xf>
    <xf numFmtId="4" fontId="1" fillId="0" borderId="0" applyAlignment="1" pivotButton="0" quotePrefix="0" xfId="0">
      <alignment horizontal="center" vertical="center"/>
    </xf>
    <xf numFmtId="4" fontId="0" fillId="0" borderId="0" pivotButton="0" quotePrefix="0" xfId="0"/>
    <xf numFmtId="4" fontId="0" fillId="0" borderId="0" pivotButton="0" quotePrefix="0" xfId="0"/>
    <xf numFmtId="4" fontId="7" fillId="22" borderId="0" pivotButton="0" quotePrefix="0" xfId="0"/>
    <xf numFmtId="0" fontId="0" fillId="0" borderId="8" applyAlignment="1" pivotButton="0" quotePrefix="0" xfId="0">
      <alignment horizontal="center" vertical="center"/>
    </xf>
    <xf numFmtId="4" fontId="0" fillId="0" borderId="13" applyAlignment="1" pivotButton="0" quotePrefix="0" xfId="0">
      <alignment horizontal="center" vertical="center"/>
    </xf>
    <xf numFmtId="0" fontId="0" fillId="14" borderId="0" pivotButton="0" quotePrefix="0" xfId="0"/>
    <xf numFmtId="0" fontId="16" fillId="31" borderId="10" applyAlignment="1" pivotButton="0" quotePrefix="0" xfId="0">
      <alignment horizontal="center" vertical="center" wrapText="1"/>
    </xf>
    <xf numFmtId="0" fontId="16" fillId="31" borderId="11" applyAlignment="1" pivotButton="0" quotePrefix="0" xfId="0">
      <alignment horizontal="center" vertical="center" wrapText="1"/>
    </xf>
    <xf numFmtId="0" fontId="16" fillId="31" borderId="12" applyAlignment="1" pivotButton="0" quotePrefix="0" xfId="0">
      <alignment horizontal="center" vertical="center" wrapText="1"/>
    </xf>
    <xf numFmtId="0" fontId="0" fillId="0" borderId="0" pivotButton="0" quotePrefix="0" xfId="0"/>
    <xf numFmtId="165" fontId="2" fillId="0" borderId="0" applyProtection="1" pivotButton="0" quotePrefix="0" xfId="0">
      <protection locked="1" hidden="1"/>
    </xf>
    <xf numFmtId="4" fontId="2" fillId="0" borderId="0" applyProtection="1" pivotButton="0" quotePrefix="0" xfId="0">
      <protection locked="1" hidden="1"/>
    </xf>
    <xf numFmtId="165" fontId="2" fillId="0" borderId="0" pivotButton="0" quotePrefix="0" xfId="0"/>
    <xf numFmtId="165" fontId="2" fillId="0" borderId="0" pivotButton="0" quotePrefix="0" xfId="0"/>
    <xf numFmtId="4" fontId="2" fillId="0" borderId="0" pivotButton="0" quotePrefix="0" xfId="0"/>
    <xf numFmtId="0" fontId="0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4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0" borderId="8" applyAlignment="1" pivotButton="0" quotePrefix="0" xfId="0">
      <alignment horizontal="center" vertical="center"/>
    </xf>
    <xf numFmtId="49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4" fontId="0" fillId="0" borderId="0" applyAlignment="1" pivotButton="0" quotePrefix="0" xfId="0">
      <alignment horizontal="left" vertical="center"/>
    </xf>
    <xf numFmtId="4" fontId="0" fillId="0" borderId="0" applyAlignment="1" pivotButton="0" quotePrefix="0" xfId="0">
      <alignment horizontal="left" vertical="center"/>
    </xf>
    <xf numFmtId="166" fontId="0" fillId="3" borderId="3" applyAlignment="1" pivotButton="0" quotePrefix="0" xfId="4">
      <alignment horizontal="center"/>
    </xf>
    <xf numFmtId="166" fontId="0" fillId="3" borderId="3" applyAlignment="1" pivotButton="0" quotePrefix="0" xfId="0">
      <alignment wrapText="1"/>
    </xf>
    <xf numFmtId="4" fontId="0" fillId="0" borderId="0" applyAlignment="1" pivotButton="0" quotePrefix="0" xfId="0">
      <alignment horizontal="center" vertical="center"/>
    </xf>
    <xf numFmtId="167" fontId="0" fillId="3" borderId="3" applyAlignment="1" pivotButton="0" quotePrefix="0" xfId="4">
      <alignment horizontal="center"/>
    </xf>
    <xf numFmtId="15" fontId="2" fillId="31" borderId="8" applyProtection="1" pivotButton="0" quotePrefix="0" xfId="0">
      <protection locked="1" hidden="1"/>
    </xf>
    <xf numFmtId="4" fontId="2" fillId="31" borderId="0" applyProtection="1" pivotButton="0" quotePrefix="0" xfId="0">
      <protection locked="1" hidden="1"/>
    </xf>
    <xf numFmtId="0" fontId="2" fillId="31" borderId="8" applyProtection="1" pivotButton="0" quotePrefix="0" xfId="0">
      <protection locked="1" hidden="1"/>
    </xf>
    <xf numFmtId="4" fontId="0" fillId="25" borderId="1" applyAlignment="1" pivotButton="0" quotePrefix="0" xfId="0">
      <alignment horizontal="center" vertical="center"/>
    </xf>
    <xf numFmtId="4" fontId="0" fillId="25" borderId="9" applyAlignment="1" pivotButton="0" quotePrefix="0" xfId="0">
      <alignment horizontal="center" vertical="center"/>
    </xf>
    <xf numFmtId="4" fontId="0" fillId="25" borderId="2" applyAlignment="1" pivotButton="0" quotePrefix="0" xfId="0">
      <alignment horizontal="center" vertical="center"/>
    </xf>
    <xf numFmtId="0" fontId="28" fillId="0" borderId="8" applyAlignment="1" pivotButton="0" quotePrefix="0" xfId="0">
      <alignment horizontal="center" vertical="center"/>
    </xf>
    <xf numFmtId="0" fontId="28" fillId="0" borderId="0" applyAlignment="1" pivotButton="0" quotePrefix="0" xfId="0">
      <alignment horizontal="center" vertical="center"/>
    </xf>
    <xf numFmtId="4" fontId="1" fillId="18" borderId="3" applyAlignment="1" pivotButton="0" quotePrefix="0" xfId="0">
      <alignment horizontal="center" vertical="center"/>
    </xf>
    <xf numFmtId="4" fontId="1" fillId="19" borderId="3" applyAlignment="1" pivotButton="0" quotePrefix="0" xfId="0">
      <alignment horizontal="center" vertical="center"/>
    </xf>
    <xf numFmtId="4" fontId="1" fillId="21" borderId="3" applyAlignment="1" pivotButton="0" quotePrefix="0" xfId="0">
      <alignment horizontal="center"/>
    </xf>
    <xf numFmtId="0" fontId="0" fillId="25" borderId="1" applyAlignment="1" pivotButton="0" quotePrefix="0" xfId="0">
      <alignment horizontal="center" vertical="center"/>
    </xf>
    <xf numFmtId="0" fontId="0" fillId="25" borderId="9" applyAlignment="1" pivotButton="0" quotePrefix="0" xfId="0">
      <alignment horizontal="center" vertical="center"/>
    </xf>
    <xf numFmtId="0" fontId="0" fillId="25" borderId="2" applyAlignment="1" pivotButton="0" quotePrefix="0" xfId="0">
      <alignment horizontal="center" vertical="center"/>
    </xf>
    <xf numFmtId="0" fontId="16" fillId="26" borderId="1" applyAlignment="1" pivotButton="0" quotePrefix="0" xfId="0">
      <alignment horizontal="center" vertical="center" wrapText="1"/>
    </xf>
    <xf numFmtId="0" fontId="16" fillId="26" borderId="9" applyAlignment="1" pivotButton="0" quotePrefix="0" xfId="0">
      <alignment horizontal="center" vertical="center" wrapText="1"/>
    </xf>
    <xf numFmtId="0" fontId="16" fillId="26" borderId="2" applyAlignment="1" pivotButton="0" quotePrefix="0" xfId="0">
      <alignment horizontal="center" vertical="center" wrapText="1"/>
    </xf>
    <xf numFmtId="0" fontId="16" fillId="31" borderId="1" applyAlignment="1" pivotButton="0" quotePrefix="0" xfId="0">
      <alignment horizontal="center" vertical="center" wrapText="1"/>
    </xf>
    <xf numFmtId="0" fontId="16" fillId="31" borderId="9" applyAlignment="1" pivotButton="0" quotePrefix="0" xfId="0">
      <alignment horizontal="center" vertical="center" wrapText="1"/>
    </xf>
    <xf numFmtId="0" fontId="16" fillId="31" borderId="2" applyAlignment="1" pivotButton="0" quotePrefix="0" xfId="0">
      <alignment horizontal="center" vertical="center" wrapText="1"/>
    </xf>
    <xf numFmtId="0" fontId="28" fillId="4" borderId="13" applyAlignment="1" pivotButton="0" quotePrefix="0" xfId="0">
      <alignment horizontal="center" vertical="center" textRotation="255"/>
    </xf>
    <xf numFmtId="0" fontId="28" fillId="4" borderId="14" applyAlignment="1" pivotButton="0" quotePrefix="0" xfId="0">
      <alignment horizontal="center" vertical="center" textRotation="255"/>
    </xf>
    <xf numFmtId="0" fontId="28" fillId="4" borderId="15" applyAlignment="1" pivotButton="0" quotePrefix="0" xfId="0">
      <alignment horizontal="center" vertical="center" textRotation="255"/>
    </xf>
    <xf numFmtId="0" fontId="16" fillId="27" borderId="10" applyAlignment="1" pivotButton="0" quotePrefix="0" xfId="0">
      <alignment horizontal="center" vertical="center" wrapText="1"/>
    </xf>
    <xf numFmtId="0" fontId="16" fillId="27" borderId="11" applyAlignment="1" pivotButton="0" quotePrefix="0" xfId="0">
      <alignment horizontal="center" vertical="center" wrapText="1"/>
    </xf>
    <xf numFmtId="0" fontId="16" fillId="27" borderId="12" applyAlignment="1" pivotButton="0" quotePrefix="0" xfId="0">
      <alignment horizontal="center" vertical="center" wrapText="1"/>
    </xf>
    <xf numFmtId="0" fontId="16" fillId="27" borderId="8" applyAlignment="1" pivotButton="0" quotePrefix="0" xfId="0">
      <alignment horizontal="center" vertical="center" wrapText="1"/>
    </xf>
    <xf numFmtId="0" fontId="16" fillId="27" borderId="0" applyAlignment="1" pivotButton="0" quotePrefix="0" xfId="0">
      <alignment horizontal="center" vertical="center" wrapText="1"/>
    </xf>
    <xf numFmtId="0" fontId="16" fillId="27" borderId="7" applyAlignment="1" pivotButton="0" quotePrefix="0" xfId="0">
      <alignment horizontal="center" vertical="center" wrapText="1"/>
    </xf>
    <xf numFmtId="0" fontId="16" fillId="27" borderId="5" applyAlignment="1" pivotButton="0" quotePrefix="0" xfId="0">
      <alignment horizontal="center" vertical="center" wrapText="1"/>
    </xf>
    <xf numFmtId="0" fontId="16" fillId="27" borderId="4" applyAlignment="1" pivotButton="0" quotePrefix="0" xfId="0">
      <alignment horizontal="center" vertical="center" wrapText="1"/>
    </xf>
    <xf numFmtId="0" fontId="16" fillId="27" borderId="6" applyAlignment="1" pivotButton="0" quotePrefix="0" xfId="0">
      <alignment horizontal="center" vertical="center" wrapText="1"/>
    </xf>
    <xf numFmtId="0" fontId="31" fillId="29" borderId="3" applyAlignment="1" pivotButton="0" quotePrefix="0" xfId="0">
      <alignment horizontal="center" vertical="center" wrapText="1"/>
    </xf>
    <xf numFmtId="0" fontId="16" fillId="27" borderId="1" applyAlignment="1" pivotButton="0" quotePrefix="0" xfId="0">
      <alignment horizontal="center" vertical="center" wrapText="1"/>
    </xf>
    <xf numFmtId="0" fontId="16" fillId="27" borderId="9" applyAlignment="1" pivotButton="0" quotePrefix="0" xfId="0">
      <alignment horizontal="center" vertical="center" wrapText="1"/>
    </xf>
    <xf numFmtId="0" fontId="16" fillId="27" borderId="2" applyAlignment="1" pivotButton="0" quotePrefix="0" xfId="0">
      <alignment horizontal="center" vertical="center" wrapText="1"/>
    </xf>
    <xf numFmtId="0" fontId="0" fillId="31" borderId="1" applyAlignment="1" pivotButton="0" quotePrefix="0" xfId="0">
      <alignment horizontal="center" vertical="center" wrapText="1"/>
    </xf>
    <xf numFmtId="0" fontId="0" fillId="31" borderId="9" applyAlignment="1" pivotButton="0" quotePrefix="0" xfId="0">
      <alignment horizontal="center" vertical="center" wrapText="1"/>
    </xf>
    <xf numFmtId="0" fontId="0" fillId="31" borderId="2" applyAlignment="1" pivotButton="0" quotePrefix="0" xfId="0">
      <alignment horizontal="center" vertical="center" wrapText="1"/>
    </xf>
    <xf numFmtId="0" fontId="16" fillId="31" borderId="10" applyAlignment="1" pivotButton="0" quotePrefix="0" xfId="0">
      <alignment horizontal="center" vertical="center" wrapText="1"/>
    </xf>
    <xf numFmtId="0" fontId="16" fillId="31" borderId="11" applyAlignment="1" pivotButton="0" quotePrefix="0" xfId="0">
      <alignment horizontal="center" vertical="center" wrapText="1"/>
    </xf>
    <xf numFmtId="0" fontId="16" fillId="31" borderId="12" applyAlignment="1" pivotButton="0" quotePrefix="0" xfId="0">
      <alignment horizontal="center" vertical="center" wrapText="1"/>
    </xf>
    <xf numFmtId="0" fontId="16" fillId="31" borderId="5" applyAlignment="1" pivotButton="0" quotePrefix="0" xfId="0">
      <alignment horizontal="center" vertical="center" wrapText="1"/>
    </xf>
    <xf numFmtId="0" fontId="16" fillId="31" borderId="4" applyAlignment="1" pivotButton="0" quotePrefix="0" xfId="0">
      <alignment horizontal="center" vertical="center" wrapText="1"/>
    </xf>
    <xf numFmtId="0" fontId="16" fillId="31" borderId="6" applyAlignment="1" pivotButton="0" quotePrefix="0" xfId="0">
      <alignment horizontal="center" vertical="center" wrapText="1"/>
    </xf>
    <xf numFmtId="0" fontId="16" fillId="31" borderId="8" applyAlignment="1" pivotButton="0" quotePrefix="0" xfId="0">
      <alignment horizontal="center" vertical="center" wrapText="1"/>
    </xf>
    <xf numFmtId="0" fontId="16" fillId="31" borderId="0" applyAlignment="1" pivotButton="0" quotePrefix="0" xfId="0">
      <alignment horizontal="center" vertical="center" wrapText="1"/>
    </xf>
    <xf numFmtId="0" fontId="16" fillId="31" borderId="7" applyAlignment="1" pivotButton="0" quotePrefix="0" xfId="0">
      <alignment horizontal="center" vertical="center" wrapText="1"/>
    </xf>
    <xf numFmtId="0" fontId="34" fillId="0" borderId="0" applyAlignment="1" pivotButton="0" quotePrefix="0" xfId="0">
      <alignment horizontal="center" vertical="center"/>
    </xf>
    <xf numFmtId="4" fontId="9" fillId="3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" fontId="0" fillId="0" borderId="3" applyAlignment="1" pivotButton="0" quotePrefix="0" xfId="0">
      <alignment horizontal="center"/>
    </xf>
    <xf numFmtId="4" fontId="33" fillId="0" borderId="0" applyAlignment="1" pivotButton="0" quotePrefix="0" xfId="0">
      <alignment horizontal="center" vertical="center"/>
    </xf>
    <xf numFmtId="0" fontId="35" fillId="30" borderId="0" applyAlignment="1" pivotButton="0" quotePrefix="0" xfId="0">
      <alignment horizontal="center" vertical="center"/>
    </xf>
    <xf numFmtId="0" fontId="4" fillId="34" borderId="0" applyAlignment="1" pivotButton="0" quotePrefix="0" xfId="11">
      <alignment horizontal="center" vertical="center"/>
    </xf>
    <xf numFmtId="4" fontId="2" fillId="27" borderId="3" applyAlignment="1" pivotButton="0" quotePrefix="0" xfId="0">
      <alignment horizontal="center"/>
    </xf>
    <xf numFmtId="0" fontId="2" fillId="27" borderId="3" applyAlignment="1" pivotButton="0" quotePrefix="0" xfId="0">
      <alignment horizontal="center"/>
    </xf>
    <xf numFmtId="0" fontId="4" fillId="11" borderId="1" applyAlignment="1" pivotButton="0" quotePrefix="0" xfId="0">
      <alignment horizontal="center" vertical="center"/>
    </xf>
    <xf numFmtId="0" fontId="4" fillId="11" borderId="9" applyAlignment="1" pivotButton="0" quotePrefix="0" xfId="0">
      <alignment horizontal="center" vertical="center"/>
    </xf>
    <xf numFmtId="0" fontId="4" fillId="11" borderId="2" applyAlignment="1" pivotButton="0" quotePrefix="0" xfId="0">
      <alignment horizontal="center" vertical="center"/>
    </xf>
    <xf numFmtId="0" fontId="4" fillId="21" borderId="3" applyAlignment="1" pivotButton="0" quotePrefix="0" xfId="0">
      <alignment horizontal="center" wrapText="1"/>
    </xf>
    <xf numFmtId="0" fontId="11" fillId="0" borderId="10" applyAlignment="1" pivotButton="0" quotePrefix="0" xfId="0">
      <alignment horizontal="left"/>
    </xf>
    <xf numFmtId="0" fontId="11" fillId="0" borderId="11" applyAlignment="1" pivotButton="0" quotePrefix="0" xfId="0">
      <alignment horizontal="left"/>
    </xf>
    <xf numFmtId="0" fontId="32" fillId="29" borderId="3" applyAlignment="1" pivotButton="0" quotePrefix="0" xfId="0">
      <alignment horizontal="center" vertical="center"/>
    </xf>
    <xf numFmtId="0" fontId="4" fillId="10" borderId="1" applyAlignment="1" pivotButton="0" quotePrefix="0" xfId="0">
      <alignment horizontal="center" vertical="center"/>
    </xf>
    <xf numFmtId="0" fontId="4" fillId="10" borderId="9" applyAlignment="1" pivotButton="0" quotePrefix="0" xfId="0">
      <alignment horizontal="center" vertical="center"/>
    </xf>
    <xf numFmtId="0" fontId="4" fillId="10" borderId="2" applyAlignment="1" pivotButton="0" quotePrefix="0" xfId="0">
      <alignment horizontal="center" vertical="center"/>
    </xf>
    <xf numFmtId="0" fontId="4" fillId="9" borderId="1" applyAlignment="1" pivotButton="0" quotePrefix="0" xfId="0">
      <alignment horizontal="center" vertical="center"/>
    </xf>
    <xf numFmtId="0" fontId="4" fillId="9" borderId="9" applyAlignment="1" pivotButton="0" quotePrefix="0" xfId="0">
      <alignment horizontal="center" vertical="center"/>
    </xf>
    <xf numFmtId="0" fontId="4" fillId="9" borderId="2" applyAlignment="1" pivotButton="0" quotePrefix="0" xfId="0">
      <alignment horizontal="center" vertical="center"/>
    </xf>
    <xf numFmtId="0" fontId="4" fillId="16" borderId="3" applyAlignment="1" pivotButton="0" quotePrefix="0" xfId="0">
      <alignment horizontal="center"/>
    </xf>
    <xf numFmtId="0" fontId="2" fillId="16" borderId="3" applyAlignment="1" pivotButton="0" quotePrefix="0" xfId="0">
      <alignment horizontal="center"/>
    </xf>
    <xf numFmtId="0" fontId="4" fillId="21" borderId="1" applyAlignment="1" pivotButton="0" quotePrefix="0" xfId="0">
      <alignment horizontal="center"/>
    </xf>
    <xf numFmtId="0" fontId="4" fillId="21" borderId="9" applyAlignment="1" pivotButton="0" quotePrefix="0" xfId="0">
      <alignment horizontal="center"/>
    </xf>
    <xf numFmtId="0" fontId="4" fillId="21" borderId="2" applyAlignment="1" pivotButton="0" quotePrefix="0" xfId="0">
      <alignment horizontal="center"/>
    </xf>
    <xf numFmtId="0" fontId="4" fillId="16" borderId="3" applyAlignment="1" pivotButton="0" quotePrefix="0" xfId="0">
      <alignment horizontal="center" vertical="center" wrapText="1"/>
    </xf>
    <xf numFmtId="0" fontId="1" fillId="19" borderId="3" applyAlignment="1" pivotButton="0" quotePrefix="0" xfId="0">
      <alignment horizontal="center" vertical="center"/>
    </xf>
    <xf numFmtId="0" fontId="1" fillId="15" borderId="3" applyAlignment="1" pivotButton="0" quotePrefix="0" xfId="0">
      <alignment horizontal="center" vertical="center"/>
    </xf>
    <xf numFmtId="0" fontId="1" fillId="6" borderId="3" applyAlignment="1" pivotButton="0" quotePrefix="0" xfId="0">
      <alignment horizontal="center" vertical="center"/>
    </xf>
    <xf numFmtId="0" fontId="1" fillId="17" borderId="3" applyAlignment="1" pivotButton="0" quotePrefix="0" xfId="0">
      <alignment horizontal="center" vertical="center"/>
    </xf>
    <xf numFmtId="0" fontId="0" fillId="27" borderId="3" applyAlignment="1" pivotButton="0" quotePrefix="0" xfId="0">
      <alignment horizontal="center"/>
    </xf>
    <xf numFmtId="0" fontId="32" fillId="29" borderId="5" applyAlignment="1" pivotButton="0" quotePrefix="0" xfId="0">
      <alignment horizontal="center" vertical="center"/>
    </xf>
    <xf numFmtId="0" fontId="32" fillId="29" borderId="4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3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0" fontId="13" fillId="0" borderId="0" pivotButton="0" quotePrefix="0" xfId="3"/>
    <xf numFmtId="0" fontId="53" fillId="0" borderId="0" applyAlignment="1" pivotButton="0" quotePrefix="0" xfId="0">
      <alignment horizontal="center" vertical="center" wrapText="1"/>
    </xf>
    <xf numFmtId="0" fontId="2" fillId="27" borderId="3" applyAlignment="1" pivotButton="0" quotePrefix="0" xfId="0">
      <alignment horizontal="left"/>
    </xf>
    <xf numFmtId="0" fontId="1" fillId="19" borderId="1" applyAlignment="1" pivotButton="0" quotePrefix="0" xfId="0">
      <alignment horizontal="center" vertical="center" wrapText="1"/>
    </xf>
    <xf numFmtId="0" fontId="1" fillId="19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 wrapText="1"/>
    </xf>
    <xf numFmtId="0" fontId="4" fillId="15" borderId="3" applyAlignment="1" pivotButton="0" quotePrefix="0" xfId="0">
      <alignment horizontal="center" vertical="center"/>
    </xf>
    <xf numFmtId="0" fontId="1" fillId="23" borderId="3" applyAlignment="1" pivotButton="0" quotePrefix="0" xfId="0">
      <alignment horizontal="center" vertical="center" wrapText="1"/>
    </xf>
    <xf numFmtId="0" fontId="1" fillId="23" borderId="3" applyAlignment="1" pivotButton="0" quotePrefix="0" xfId="0">
      <alignment horizontal="center" vertical="center"/>
    </xf>
    <xf numFmtId="0" fontId="36" fillId="0" borderId="0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2" pivotButton="0" quotePrefix="0" xfId="0"/>
    <xf numFmtId="0" fontId="16" fillId="26" borderId="3" applyAlignment="1" pivotButton="0" quotePrefix="0" xfId="0">
      <alignment horizontal="center" vertical="center" wrapText="1"/>
    </xf>
    <xf numFmtId="0" fontId="16" fillId="31" borderId="3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7" pivotButton="0" quotePrefix="0" xfId="0"/>
    <xf numFmtId="0" fontId="16" fillId="27" borderId="3" applyAlignment="1" pivotButton="0" quotePrefix="0" xfId="0">
      <alignment horizontal="center" vertical="center" wrapText="1"/>
    </xf>
    <xf numFmtId="0" fontId="28" fillId="4" borderId="3" applyAlignment="1" pivotButton="0" quotePrefix="0" xfId="0">
      <alignment horizontal="center" vertical="center" textRotation="255"/>
    </xf>
    <xf numFmtId="0" fontId="0" fillId="0" borderId="14" pivotButton="0" quotePrefix="0" xfId="0"/>
    <xf numFmtId="0" fontId="0" fillId="0" borderId="15" pivotButton="0" quotePrefix="0" xfId="0"/>
    <xf numFmtId="0" fontId="0" fillId="25" borderId="3" applyAlignment="1" pivotButton="0" quotePrefix="0" xfId="0">
      <alignment horizontal="center" vertical="center"/>
    </xf>
    <xf numFmtId="4" fontId="0" fillId="25" borderId="3" applyAlignment="1" pivotButton="0" quotePrefix="0" xfId="0">
      <alignment horizontal="center" vertical="center"/>
    </xf>
    <xf numFmtId="0" fontId="4" fillId="9" borderId="3" applyAlignment="1" pivotButton="0" quotePrefix="0" xfId="0">
      <alignment horizontal="center" vertical="center"/>
    </xf>
    <xf numFmtId="0" fontId="4" fillId="10" borderId="3" applyAlignment="1" pivotButton="0" quotePrefix="0" xfId="0">
      <alignment horizontal="center" vertical="center"/>
    </xf>
    <xf numFmtId="164" fontId="9" fillId="0" borderId="7" applyAlignment="1" applyProtection="1" pivotButton="0" quotePrefix="0" xfId="0">
      <alignment horizontal="center"/>
      <protection locked="1" hidden="1"/>
    </xf>
    <xf numFmtId="164" fontId="9" fillId="0" borderId="7" applyAlignment="1" pivotButton="0" quotePrefix="0" xfId="0">
      <alignment horizontal="center"/>
    </xf>
    <xf numFmtId="0" fontId="4" fillId="11" borderId="3" applyAlignment="1" pivotButton="0" quotePrefix="0" xfId="0">
      <alignment horizontal="center" vertical="center"/>
    </xf>
    <xf numFmtId="0" fontId="4" fillId="21" borderId="3" applyAlignment="1" pivotButton="0" quotePrefix="0" xfId="0">
      <alignment horizontal="center"/>
    </xf>
    <xf numFmtId="0" fontId="1" fillId="2" borderId="3" applyAlignment="1" pivotButton="0" quotePrefix="0" xfId="0">
      <alignment horizontal="center" vertical="center" wrapText="1"/>
    </xf>
    <xf numFmtId="166" fontId="0" fillId="3" borderId="3" applyAlignment="1" pivotButton="0" quotePrefix="0" xfId="4">
      <alignment horizontal="center"/>
    </xf>
    <xf numFmtId="166" fontId="0" fillId="3" borderId="3" applyAlignment="1" pivotButton="0" quotePrefix="0" xfId="0">
      <alignment wrapText="1"/>
    </xf>
    <xf numFmtId="0" fontId="1" fillId="19" borderId="3" applyAlignment="1" pivotButton="0" quotePrefix="0" xfId="0">
      <alignment horizontal="center" vertical="center" wrapText="1"/>
    </xf>
  </cellXfs>
  <cellStyles count="46">
    <cellStyle name="Normal" xfId="0" builtinId="0"/>
    <cellStyle name="NiveauLigne_4" xfId="1" builtinId="1"/>
    <cellStyle name="Lien hypertexte" xfId="2" builtinId="8"/>
    <cellStyle name="Normal 2" xfId="3"/>
    <cellStyle name="Milliers" xfId="4" builtinId="3"/>
    <cellStyle name="Titre" xfId="5" builtinId="15"/>
    <cellStyle name="Titre 1" xfId="6" builtinId="16"/>
    <cellStyle name="Titre 2" xfId="7" builtinId="17"/>
    <cellStyle name="Titre 3" xfId="8" builtinId="18"/>
    <cellStyle name="Titre 4" xfId="9" builtinId="19"/>
    <cellStyle name="Satisfaisant" xfId="10" builtinId="26"/>
    <cellStyle name="Insatisfaisant" xfId="11" builtinId="27"/>
    <cellStyle name="Neutre" xfId="12" builtinId="28"/>
    <cellStyle name="Entrée" xfId="13" builtinId="20"/>
    <cellStyle name="Sortie" xfId="14" builtinId="21"/>
    <cellStyle name="Calcul" xfId="15" builtinId="22"/>
    <cellStyle name="Cellule liée" xfId="16" builtinId="24"/>
    <cellStyle name="Vérification" xfId="17" builtinId="23"/>
    <cellStyle name="Avertissement" xfId="18" builtinId="11"/>
    <cellStyle name="Note" xfId="19" builtinId="10"/>
    <cellStyle name="Texte explicatif" xfId="20" builtinId="53"/>
    <cellStyle name="Total" xfId="21" builtinId="25"/>
    <cellStyle name="Accent1" xfId="22" builtinId="29"/>
    <cellStyle name="20 % - Accent1" xfId="23" builtinId="30"/>
    <cellStyle name="40 % - Accent1" xfId="24" builtinId="31"/>
    <cellStyle name="60 % - Accent1" xfId="25" builtinId="32"/>
    <cellStyle name="Accent2" xfId="26" builtinId="33"/>
    <cellStyle name="20 % - Accent2" xfId="27" builtinId="34"/>
    <cellStyle name="40 % - Accent2" xfId="28" builtinId="35"/>
    <cellStyle name="60 % - Accent2" xfId="29" builtinId="36"/>
    <cellStyle name="Accent3" xfId="30" builtinId="37"/>
    <cellStyle name="20 % - Accent3" xfId="31" builtinId="38"/>
    <cellStyle name="40 % - Accent3" xfId="32" builtinId="39"/>
    <cellStyle name="60 % - Accent3" xfId="33" builtinId="40"/>
    <cellStyle name="Accent4" xfId="34" builtinId="41"/>
    <cellStyle name="20 % - Accent4" xfId="35" builtinId="42"/>
    <cellStyle name="40 % - Accent4" xfId="36" builtinId="43"/>
    <cellStyle name="60 % - Accent4" xfId="37" builtinId="44"/>
    <cellStyle name="Accent5" xfId="38" builtinId="45"/>
    <cellStyle name="20 % - Accent5" xfId="39" builtinId="46"/>
    <cellStyle name="40 % - Accent5" xfId="40" builtinId="47"/>
    <cellStyle name="60 % - Accent5" xfId="41" builtinId="48"/>
    <cellStyle name="Accent6" xfId="42" builtinId="49"/>
    <cellStyle name="20 % - Accent6" xfId="43" builtinId="50"/>
    <cellStyle name="40 % - Accent6" xfId="44" builtinId="51"/>
    <cellStyle name="60 % - Accent6" xfId="45" builtinId="5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externalLink" Target="/xl/externalLinks/externalLink1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omments/comment1.xml><?xml version="1.0" encoding="utf-8"?>
<comments xmlns="http://schemas.openxmlformats.org/spreadsheetml/2006/main">
  <authors>
    <author>bagda</author>
    <author>AFPA</author>
  </authors>
  <commentList>
    <comment ref="B14" authorId="0" shapeId="0">
      <text>
        <t xml:space="preserve">saisir le salaire net du salarié
</t>
      </text>
    </comment>
    <comment ref="B15" authorId="0" shapeId="0">
      <text>
        <t>saisir le nombre total de personnes à charge</t>
      </text>
    </comment>
    <comment ref="B17" authorId="1" shapeId="0">
      <text>
        <t>sauf en cas de pension alimentaire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/00%20-%20Paie/01-%20Paies%202021/1.%20SUIVIS%20PAIE%202021/FICHIER%20CONTROLE%20DE%20PAIE/Contr&#244;le%20Paie%20Lille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empo-Banco"/>
      <sheetName val="Cotisations"/>
      <sheetName val="Réduc Générale"/>
      <sheetName val="AF CET TEPA MALADIE"/>
      <sheetName val="Versement Mobilité"/>
      <sheetName val="PAS"/>
      <sheetName val="Verif ATD"/>
      <sheetName val="DSN"/>
      <sheetName val="Reporting"/>
      <sheetName val="Extractions"/>
      <sheetName val="Mail agence"/>
    </sheetNames>
    <sheetDataSet>
      <sheetData sheetId="0"/>
      <sheetData sheetId="1"/>
      <sheetData sheetId="2"/>
      <sheetData sheetId="3"/>
      <sheetData sheetId="4"/>
      <sheetData sheetId="5"/>
      <sheetData sheetId="6">
        <row r="14">
          <cell r="B14">
            <v>0</v>
          </cell>
        </row>
        <row r="15">
          <cell r="B15">
            <v>0</v>
          </cell>
        </row>
      </sheetData>
      <sheetData sheetId="7"/>
      <sheetData sheetId="8"/>
      <sheetData sheetId="9">
        <row r="1573">
          <cell r="C1573" t="str">
            <v>GRUSON PERRINE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Relationships xmlns="http://schemas.openxmlformats.org/package/2006/relationships"><Relationship Type="http://schemas.openxmlformats.org/officeDocument/2006/relationships/hyperlink" Target="http://rfpaye.grouperf.com/calcul/index.php?salaire=1500&amp;charge=3&amp;fichier=saisie_sur_salaires" TargetMode="Externa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84"/>
  <sheetViews>
    <sheetView tabSelected="1" topLeftCell="A66" zoomScale="82" zoomScaleNormal="82" workbookViewId="0">
      <selection activeCell="D88" sqref="D88"/>
    </sheetView>
  </sheetViews>
  <sheetFormatPr baseColWidth="10" defaultRowHeight="15"/>
  <cols>
    <col width="24.42578125" customWidth="1" style="441" min="1" max="1"/>
    <col width="46.28515625" customWidth="1" style="144" min="2" max="2"/>
    <col width="12.28515625" customWidth="1" style="441" min="3" max="3"/>
    <col width="26.5703125" bestFit="1" customWidth="1" style="346" min="4" max="4"/>
    <col width="3.85546875" customWidth="1" style="346" min="5" max="5"/>
    <col width="49.42578125" customWidth="1" style="346" min="6" max="6"/>
    <col width="19.42578125" bestFit="1" customWidth="1" style="233" min="7" max="7"/>
    <col width="41.28515625" customWidth="1" style="349" min="8" max="8"/>
    <col width="20.85546875" bestFit="1" customWidth="1" style="441" min="9" max="9"/>
    <col width="8.140625" bestFit="1" customWidth="1" style="441" min="10" max="11"/>
    <col width="39" bestFit="1" customWidth="1" style="441" min="12" max="12"/>
    <col width="11.42578125" bestFit="1" customWidth="1" style="441" min="13" max="13"/>
    <col width="22.140625" bestFit="1" customWidth="1" style="441" min="14" max="14"/>
  </cols>
  <sheetData>
    <row r="1" ht="18.75" customHeight="1" s="441">
      <c r="A1" s="216" t="inlineStr">
        <is>
          <t>TACHE A EFFECTUER</t>
        </is>
      </c>
      <c r="B1" s="388" t="inlineStr">
        <is>
          <t>CHEMIN</t>
        </is>
      </c>
      <c r="C1" s="455" t="n"/>
      <c r="D1" s="456" t="n"/>
      <c r="E1" s="388" t="n"/>
      <c r="F1" s="216" t="inlineStr">
        <is>
          <t>A REMPLIR</t>
        </is>
      </c>
      <c r="G1" s="217" t="inlineStr">
        <is>
          <t>CONSIGNE</t>
        </is>
      </c>
      <c r="H1" s="349" t="n"/>
    </row>
    <row r="2" s="441">
      <c r="A2" s="209" t="inlineStr">
        <is>
          <t>Imprimer RH Manquants</t>
        </is>
      </c>
      <c r="B2" s="457" t="inlineStr">
        <is>
          <t>TEMPO Heures -&gt; Liste des relevés manquants</t>
        </is>
      </c>
      <c r="C2" s="455" t="n"/>
      <c r="D2" s="455" t="n"/>
      <c r="E2" s="456" t="n"/>
      <c r="F2" s="210" t="inlineStr">
        <is>
          <t>ok</t>
        </is>
      </c>
      <c r="G2" s="214" t="inlineStr">
        <is>
          <t>imprimer excel</t>
        </is>
      </c>
      <c r="H2" s="347" t="n"/>
    </row>
    <row r="3" s="441">
      <c r="A3" s="322" t="inlineStr">
        <is>
          <t>Vérifier saisie AT (021)</t>
        </is>
      </c>
      <c r="B3" s="457" t="inlineStr">
        <is>
          <t xml:space="preserve">TEMPO Heures -&gt; Relevés d'heures ayant la prime -&gt;  copier coller ces listes de primes (en 2 fois) :  </t>
        </is>
      </c>
      <c r="C3" s="455" t="n"/>
      <c r="D3" s="455" t="n"/>
      <c r="E3" s="456" t="n"/>
      <c r="F3" s="210" t="inlineStr">
        <is>
          <t>ras</t>
        </is>
      </c>
      <c r="G3" s="214" t="n"/>
      <c r="H3" s="347" t="n"/>
    </row>
    <row r="4" s="441">
      <c r="A4" s="322" t="inlineStr">
        <is>
          <t>Vérifier les TH</t>
        </is>
      </c>
      <c r="B4" s="370" t="inlineStr">
        <is>
          <t>TEMPO -&gt; Intérimaires &gt; Liste (Nouvelle version)</t>
        </is>
      </c>
      <c r="C4" s="455" t="n"/>
      <c r="D4" s="455" t="n"/>
      <c r="E4" s="372" t="n"/>
      <c r="F4" s="210" t="inlineStr">
        <is>
          <t>ras</t>
        </is>
      </c>
      <c r="G4" s="214" t="n"/>
      <c r="H4" s="347" t="n"/>
    </row>
    <row r="5" ht="30" customHeight="1" s="441">
      <c r="A5" s="322" t="inlineStr">
        <is>
          <t>Faire l'intégration TOPAZE + Mutuelle</t>
        </is>
      </c>
      <c r="B5" s="370" t="inlineStr">
        <is>
          <t>BANCO -&gt; Mensuel &gt;  Intégration TOPAZE
BANCO -&gt; Edition &gt; Complémentaire SIACI &gt; Situation des salariés&gt; Outil &gt; Générer et transmettre le fichier</t>
        </is>
      </c>
      <c r="C5" s="455" t="n"/>
      <c r="D5" s="455" t="n"/>
      <c r="E5" s="372" t="n"/>
      <c r="F5" s="210" t="inlineStr">
        <is>
          <t>ok</t>
        </is>
      </c>
      <c r="G5" s="214" t="n"/>
      <c r="H5" s="347" t="n"/>
    </row>
    <row r="6" ht="37.5" customHeight="1" s="441">
      <c r="A6" s="209" t="inlineStr">
        <is>
          <t>Transfert zones transport</t>
        </is>
      </c>
      <c r="B6" s="457" t="inlineStr">
        <is>
          <t>TEMPO Paie -&gt; 12 transfert des zones de transport par commune : outils : outils de maintenance : telecharger le fichier du mois en cours</t>
        </is>
      </c>
      <c r="C6" s="455" t="n"/>
      <c r="D6" s="455" t="n"/>
      <c r="E6" s="456" t="n"/>
      <c r="F6" s="210" t="inlineStr">
        <is>
          <t>ok*</t>
        </is>
      </c>
      <c r="G6" s="214" t="n"/>
      <c r="H6" s="362" t="n"/>
    </row>
    <row r="7" ht="75" customHeight="1" s="441">
      <c r="A7" s="209" t="inlineStr">
        <is>
          <t>Transfert relevé paie
- Imprimer et contrôler IFM ICP oubliées
- vérifier onglet catégorie : intérim NC</t>
        </is>
      </c>
      <c r="B7" s="457" t="inlineStr">
        <is>
          <t>TEMPO Heures -&gt; Transfert des relevés en paie</t>
        </is>
      </c>
      <c r="C7" s="455" t="n"/>
      <c r="D7" s="455" t="n"/>
      <c r="E7" s="456" t="n"/>
      <c r="F7" s="210" t="inlineStr">
        <is>
          <t>ok</t>
        </is>
      </c>
      <c r="G7" s="215" t="inlineStr">
        <is>
          <t>imprimer excel</t>
        </is>
      </c>
      <c r="H7" s="349" t="n"/>
    </row>
    <row r="8" s="441">
      <c r="A8" s="209" t="inlineStr">
        <is>
          <t>IFM ICP</t>
        </is>
      </c>
      <c r="B8" s="457" t="inlineStr">
        <is>
          <t>TEMPO Payes &gt; 16</t>
        </is>
      </c>
      <c r="C8" s="455" t="n"/>
      <c r="D8" s="455" t="n"/>
      <c r="E8" s="456" t="n"/>
      <c r="F8" s="210" t="inlineStr">
        <is>
          <t>ok</t>
        </is>
      </c>
      <c r="G8" s="215" t="inlineStr">
        <is>
          <t>imprimer excel</t>
        </is>
      </c>
      <c r="H8" s="349" t="n"/>
    </row>
    <row r="9" ht="30" customHeight="1" s="441">
      <c r="A9" s="209" t="inlineStr">
        <is>
          <t>Bloquer RH</t>
        </is>
      </c>
      <c r="B9" s="457" t="inlineStr">
        <is>
          <t>TEMPO Factures -&gt; Edition des factures -&gt; cocher Saisie Rh bloquée</t>
        </is>
      </c>
      <c r="C9" s="455" t="n"/>
      <c r="D9" s="455" t="n"/>
      <c r="E9" s="456" t="n"/>
      <c r="F9" s="210" t="inlineStr">
        <is>
          <t>ok</t>
        </is>
      </c>
      <c r="G9" s="215" t="n"/>
      <c r="H9" s="349" t="n"/>
    </row>
    <row r="10" hidden="1" ht="30" customHeight="1" s="441">
      <c r="A10" s="312" t="inlineStr">
        <is>
          <t>Portefeuille de Facturation</t>
        </is>
      </c>
      <c r="B10" s="458" t="inlineStr">
        <is>
          <t>TEMPO Factures -&gt; 2</t>
        </is>
      </c>
      <c r="C10" s="455" t="n"/>
      <c r="D10" s="455" t="n"/>
      <c r="E10" s="456" t="n"/>
      <c r="F10" s="314" t="n"/>
      <c r="G10" s="313" t="inlineStr">
        <is>
          <t>imprimer excel</t>
        </is>
      </c>
      <c r="H10" s="309" t="n"/>
    </row>
    <row r="11" hidden="1" ht="24" customHeight="1" s="441">
      <c r="A11" s="312" t="inlineStr">
        <is>
          <t>Liste des contrats</t>
        </is>
      </c>
      <c r="B11" s="458" t="inlineStr">
        <is>
          <t>TEMPO Contrats -&gt; 10</t>
        </is>
      </c>
      <c r="C11" s="455" t="n"/>
      <c r="D11" s="455" t="n"/>
      <c r="E11" s="456" t="n"/>
      <c r="F11" s="314" t="n"/>
      <c r="G11" s="313" t="inlineStr">
        <is>
          <t>imprimer excel</t>
        </is>
      </c>
      <c r="H11" s="309" t="n"/>
    </row>
    <row r="12" hidden="1" ht="30" customHeight="1" s="441">
      <c r="A12" s="312" t="inlineStr">
        <is>
          <t>Marges réelles + stats</t>
        </is>
      </c>
      <c r="B12" s="458" t="inlineStr">
        <is>
          <t>TEMPO Heures -&gt; Marges Nouveau, sélectionner et imprimer Réel puis statistiques</t>
        </is>
      </c>
      <c r="C12" s="455" t="n"/>
      <c r="D12" s="455" t="n"/>
      <c r="E12" s="456" t="n"/>
      <c r="F12" s="314" t="n"/>
      <c r="G12" s="313" t="inlineStr">
        <is>
          <t>imprimer</t>
        </is>
      </c>
      <c r="H12" s="309" t="n"/>
    </row>
    <row r="13" hidden="1" ht="21" customHeight="1" s="441">
      <c r="A13" s="312" t="inlineStr">
        <is>
          <t>Formation</t>
        </is>
      </c>
      <c r="B13" s="458" t="inlineStr">
        <is>
          <t>TEMPO Heures -&gt; Marges nouveau -&gt; Marges réel -&gt; Tris : cocher salarié -&gt; regarder client JANUS, si formation hope il y a un nombre d'heures élevé par intérimaire</t>
        </is>
      </c>
      <c r="C13" s="459" t="n"/>
      <c r="D13" s="459" t="n"/>
      <c r="E13" s="460" t="n"/>
      <c r="F13" s="313" t="n"/>
      <c r="G13" s="313" t="inlineStr">
        <is>
          <t>nb heures</t>
        </is>
      </c>
      <c r="H13" s="309" t="n"/>
    </row>
    <row r="14" hidden="1" ht="21.75" customHeight="1" s="441">
      <c r="A14" s="312" t="inlineStr">
        <is>
          <t>Formation Hope</t>
        </is>
      </c>
      <c r="B14" s="461" t="n"/>
      <c r="C14" s="462" t="n"/>
      <c r="D14" s="462" t="n"/>
      <c r="E14" s="463" t="n"/>
      <c r="F14" s="313" t="n"/>
      <c r="G14" s="313" t="inlineStr">
        <is>
          <t>nb heures</t>
        </is>
      </c>
      <c r="H14" s="309" t="n"/>
    </row>
    <row r="15" hidden="1" ht="30" customHeight="1" s="441">
      <c r="A15" s="312" t="inlineStr">
        <is>
          <t>Nb de contrats</t>
        </is>
      </c>
      <c r="B15" s="458" t="inlineStr">
        <is>
          <t>TEMPO Heures -&gt; Marges nouveau -&gt; Marges réel -&gt; Onglet Stats</t>
        </is>
      </c>
      <c r="C15" s="459" t="n"/>
      <c r="D15" s="459" t="n"/>
      <c r="E15" s="460" t="n"/>
      <c r="F15" s="313" t="n"/>
      <c r="G15" s="313" t="inlineStr">
        <is>
          <t>nb</t>
        </is>
      </c>
      <c r="H15" s="309" t="n"/>
    </row>
    <row r="16" hidden="1" ht="30" customHeight="1" s="441">
      <c r="A16" s="312" t="inlineStr">
        <is>
          <t>Nb intérimaires</t>
        </is>
      </c>
      <c r="B16" s="464" t="n"/>
      <c r="E16" s="465" t="n"/>
      <c r="F16" s="313" t="n"/>
      <c r="G16" s="313" t="inlineStr">
        <is>
          <t>nb</t>
        </is>
      </c>
      <c r="H16" s="309" t="n"/>
    </row>
    <row r="17" hidden="1" ht="30" customHeight="1" s="441">
      <c r="A17" s="312" t="inlineStr">
        <is>
          <t>Nb de clients</t>
        </is>
      </c>
      <c r="B17" s="464" t="n"/>
      <c r="E17" s="465" t="n"/>
      <c r="F17" s="313" t="n"/>
      <c r="G17" s="313" t="inlineStr">
        <is>
          <t>nb</t>
        </is>
      </c>
      <c r="H17" s="309" t="n"/>
    </row>
    <row r="18" hidden="1" ht="20.25" customHeight="1" s="441">
      <c r="A18" s="312" t="inlineStr">
        <is>
          <t>Nbr nouveaux clients</t>
        </is>
      </c>
      <c r="B18" s="464" t="n"/>
      <c r="E18" s="465" t="n"/>
      <c r="F18" s="313" t="n"/>
      <c r="G18" s="313" t="inlineStr">
        <is>
          <t>nb</t>
        </is>
      </c>
      <c r="H18" s="309" t="n"/>
    </row>
    <row r="19" hidden="1" ht="30" customHeight="1" s="441">
      <c r="A19" s="312" t="inlineStr">
        <is>
          <t xml:space="preserve">CA </t>
        </is>
      </c>
      <c r="B19" s="461" t="n"/>
      <c r="C19" s="462" t="n"/>
      <c r="D19" s="462" t="n"/>
      <c r="E19" s="463" t="n"/>
      <c r="F19" s="313" t="n"/>
      <c r="G19" s="313" t="inlineStr">
        <is>
          <t>montant</t>
        </is>
      </c>
      <c r="H19" s="309" t="n"/>
    </row>
    <row r="20" hidden="1" ht="21" customHeight="1" s="441">
      <c r="A20" s="312" t="inlineStr">
        <is>
          <t>Liste avoirs</t>
        </is>
      </c>
      <c r="B20" s="458" t="inlineStr">
        <is>
          <t>TEMPO Heures -&gt; Marges nouveau -&gt; Marges réel -&gt; Onglet Avoirs</t>
        </is>
      </c>
      <c r="C20" s="455" t="n"/>
      <c r="D20" s="455" t="n"/>
      <c r="E20" s="456" t="n"/>
      <c r="F20" s="313" t="n"/>
      <c r="G20" s="313" t="inlineStr">
        <is>
          <t>nb + imprimer</t>
        </is>
      </c>
      <c r="H20" s="309" t="n"/>
    </row>
    <row r="21" hidden="1" ht="21" customHeight="1" s="441">
      <c r="A21" s="312" t="n"/>
      <c r="B21" s="395" t="n"/>
      <c r="C21" s="396" t="n"/>
      <c r="D21" s="396" t="n"/>
      <c r="E21" s="397" t="n"/>
      <c r="F21" s="313" t="n"/>
      <c r="G21" s="313" t="n"/>
      <c r="H21" s="309" t="n"/>
    </row>
    <row r="22" hidden="1" ht="21" customHeight="1" s="441">
      <c r="A22" s="312" t="n"/>
      <c r="B22" s="395" t="n"/>
      <c r="C22" s="396" t="n"/>
      <c r="D22" s="396" t="n"/>
      <c r="E22" s="397" t="n"/>
      <c r="F22" s="313" t="n"/>
      <c r="G22" s="313" t="n"/>
      <c r="H22" s="309" t="n"/>
    </row>
    <row r="23" hidden="1" ht="21" customHeight="1" s="441">
      <c r="A23" s="312" t="n"/>
      <c r="B23" s="395" t="n"/>
      <c r="C23" s="396" t="n"/>
      <c r="D23" s="396" t="n"/>
      <c r="E23" s="397" t="n"/>
      <c r="F23" s="313" t="n"/>
      <c r="G23" s="313" t="n"/>
      <c r="H23" s="309" t="n"/>
    </row>
    <row r="24" hidden="1" ht="21" customHeight="1" s="441">
      <c r="A24" s="312" t="n"/>
      <c r="B24" s="395" t="n"/>
      <c r="C24" s="396" t="n"/>
      <c r="D24" s="396" t="n"/>
      <c r="E24" s="397" t="n"/>
      <c r="F24" s="313" t="n"/>
      <c r="G24" s="313" t="n"/>
      <c r="H24" s="309" t="n"/>
    </row>
    <row r="25" hidden="1" ht="21" customHeight="1" s="441">
      <c r="A25" s="312" t="n"/>
      <c r="B25" s="395" t="n"/>
      <c r="C25" s="396" t="n"/>
      <c r="D25" s="396" t="n"/>
      <c r="E25" s="397" t="n"/>
      <c r="F25" s="313" t="n"/>
      <c r="G25" s="313" t="n"/>
      <c r="H25" s="309" t="n"/>
    </row>
    <row r="26" hidden="1" ht="21" customHeight="1" s="441">
      <c r="A26" s="312" t="n"/>
      <c r="B26" s="395" t="n"/>
      <c r="C26" s="396" t="n"/>
      <c r="D26" s="396" t="n"/>
      <c r="E26" s="397" t="n"/>
      <c r="F26" s="313" t="n"/>
      <c r="G26" s="313" t="n"/>
      <c r="H26" s="309" t="n"/>
    </row>
    <row r="27" hidden="1" ht="21" customHeight="1" s="441">
      <c r="A27" s="312" t="n"/>
      <c r="B27" s="395" t="n"/>
      <c r="C27" s="396" t="n"/>
      <c r="D27" s="396" t="n"/>
      <c r="E27" s="397" t="n"/>
      <c r="F27" s="313" t="n"/>
      <c r="G27" s="313" t="n"/>
      <c r="H27" s="309" t="n"/>
    </row>
    <row r="28" hidden="1" ht="21" customHeight="1" s="441">
      <c r="A28" s="312" t="n"/>
      <c r="B28" s="395" t="n"/>
      <c r="C28" s="396" t="n"/>
      <c r="D28" s="396" t="n"/>
      <c r="E28" s="397" t="n"/>
      <c r="F28" s="313" t="n"/>
      <c r="G28" s="313" t="n"/>
      <c r="H28" s="309" t="n"/>
    </row>
    <row r="29" hidden="1" ht="21" customHeight="1" s="441">
      <c r="A29" s="312" t="n"/>
      <c r="B29" s="395" t="n"/>
      <c r="C29" s="396" t="n"/>
      <c r="D29" s="396" t="n"/>
      <c r="E29" s="397" t="n"/>
      <c r="F29" s="313" t="n"/>
      <c r="G29" s="313" t="n"/>
      <c r="H29" s="309" t="n"/>
    </row>
    <row r="30" hidden="1" s="441">
      <c r="A30" s="211" t="n">
        <v>2280</v>
      </c>
      <c r="B30" s="466" t="inlineStr">
        <is>
          <t>TEMPO Heures -&gt; Relevés d'heures ayant la prime -&gt;  copier coller ces listes de primes (en 2 fois) :  002;020;021;038;2115;8110;INTP;PARTIEL;RTTA;RTTS</t>
        </is>
      </c>
      <c r="C30" s="459" t="n"/>
      <c r="D30" s="459" t="n"/>
      <c r="E30" s="460" t="n"/>
      <c r="F30" s="212" t="n"/>
      <c r="G30" s="215" t="inlineStr">
        <is>
          <t>Qté imp + imprimer</t>
        </is>
      </c>
      <c r="H30" s="467" t="inlineStr">
        <is>
          <t>EXTRACTION EXCEL</t>
        </is>
      </c>
    </row>
    <row r="31" hidden="1" ht="28.5" customHeight="1" s="441">
      <c r="A31" s="211" t="inlineStr">
        <is>
          <t>Liste evènements familiaux (038)</t>
        </is>
      </c>
      <c r="B31" s="464" t="n"/>
      <c r="E31" s="465" t="n"/>
      <c r="F31" s="212" t="n"/>
      <c r="G31" s="215" t="inlineStr">
        <is>
          <t>Qté imp + imprimer</t>
        </is>
      </c>
      <c r="H31" s="468" t="n"/>
    </row>
    <row r="32" hidden="1" s="441">
      <c r="A32" s="211" t="inlineStr">
        <is>
          <t>Liste TR (002)</t>
        </is>
      </c>
      <c r="B32" s="464" t="n"/>
      <c r="E32" s="465" t="n"/>
      <c r="F32" s="212" t="n"/>
      <c r="G32" s="215" t="inlineStr">
        <is>
          <t>Qté imp + imprimer</t>
        </is>
      </c>
      <c r="H32" s="468" t="n"/>
    </row>
    <row r="33" hidden="1" s="441">
      <c r="A33" s="211" t="inlineStr">
        <is>
          <t>Liste VM (020)</t>
        </is>
      </c>
      <c r="B33" s="464" t="n"/>
      <c r="E33" s="465" t="n"/>
      <c r="F33" s="212" t="n"/>
      <c r="G33" s="215" t="inlineStr">
        <is>
          <t>Qté imp + imprimer</t>
        </is>
      </c>
      <c r="H33" s="468" t="n"/>
    </row>
    <row r="34" hidden="1" s="441">
      <c r="A34" s="211" t="inlineStr">
        <is>
          <t>Liste RTTA</t>
        </is>
      </c>
      <c r="B34" s="464" t="n"/>
      <c r="E34" s="465" t="n"/>
      <c r="F34" s="212" t="n"/>
      <c r="G34" s="215" t="inlineStr">
        <is>
          <t>Qté imp + imprimer</t>
        </is>
      </c>
      <c r="H34" s="468" t="n"/>
    </row>
    <row r="35" hidden="1" s="441">
      <c r="A35" s="211" t="inlineStr">
        <is>
          <t>Liste RTTS</t>
        </is>
      </c>
      <c r="B35" s="464" t="n"/>
      <c r="E35" s="465" t="n"/>
      <c r="F35" s="212" t="n"/>
      <c r="G35" s="215" t="inlineStr">
        <is>
          <t>Qté imp + imprimer</t>
        </is>
      </c>
      <c r="H35" s="468" t="n"/>
    </row>
    <row r="36" hidden="1" s="441">
      <c r="A36" s="211" t="inlineStr">
        <is>
          <t>Liste Intempérie (INTP)</t>
        </is>
      </c>
      <c r="B36" s="464" t="n"/>
      <c r="E36" s="465" t="n"/>
      <c r="F36" s="212" t="n"/>
      <c r="G36" s="215" t="inlineStr">
        <is>
          <t>Qté imp + imprimer</t>
        </is>
      </c>
      <c r="H36" s="468" t="n"/>
    </row>
    <row r="37" hidden="1" ht="30" customHeight="1" s="441">
      <c r="A37" s="211" t="inlineStr">
        <is>
          <t>Remboursement Prévoyance (2115 et 8110)</t>
        </is>
      </c>
      <c r="B37" s="464" t="n"/>
      <c r="E37" s="465" t="n"/>
      <c r="F37" s="212" t="n"/>
      <c r="G37" s="215" t="inlineStr">
        <is>
          <t>Taux imp (total) + imprimer</t>
        </is>
      </c>
      <c r="H37" s="468" t="n"/>
    </row>
    <row r="38" hidden="1" ht="30" customHeight="1" s="441">
      <c r="A38" s="211" t="inlineStr">
        <is>
          <t>Activité Partielle (PARTIEL)</t>
        </is>
      </c>
      <c r="B38" s="461" t="n"/>
      <c r="C38" s="462" t="n"/>
      <c r="D38" s="462" t="n"/>
      <c r="E38" s="463" t="n"/>
      <c r="F38" s="212" t="n"/>
      <c r="G38" s="215" t="inlineStr">
        <is>
          <t>Qté imp + imprimer</t>
        </is>
      </c>
      <c r="H38" s="469" t="n"/>
    </row>
    <row r="39" hidden="1" ht="28.5" customHeight="1" s="441">
      <c r="A39" s="211" t="inlineStr">
        <is>
          <t>Liste acomptes</t>
        </is>
      </c>
      <c r="B39" s="466" t="inlineStr">
        <is>
          <t>TEMPO Acomptes -&gt; 2</t>
        </is>
      </c>
      <c r="C39" s="455" t="n"/>
      <c r="D39" s="455" t="n"/>
      <c r="E39" s="456" t="n"/>
      <c r="F39" s="212" t="n"/>
      <c r="G39" s="215" t="inlineStr">
        <is>
          <t>montant + imprimer</t>
        </is>
      </c>
      <c r="H39" s="244" t="inlineStr">
        <is>
          <t>EXTRACTION EXCEL</t>
        </is>
      </c>
    </row>
    <row r="40" hidden="1" ht="30" customHeight="1" s="441">
      <c r="A40" s="312" t="inlineStr">
        <is>
          <t>Nb de RH</t>
        </is>
      </c>
      <c r="B40" s="313" t="inlineStr">
        <is>
          <t>TEMPO Heures -&gt; saisie des heures -&gt; nbre noté en haut (relevés pour modif)</t>
        </is>
      </c>
      <c r="C40" s="455" t="n"/>
      <c r="D40" s="455" t="n"/>
      <c r="E40" s="456" t="n"/>
      <c r="F40" s="313" t="n"/>
      <c r="G40" s="313" t="inlineStr">
        <is>
          <t>nb</t>
        </is>
      </c>
      <c r="H40" s="309" t="n"/>
    </row>
    <row r="41" hidden="1" ht="30" customHeight="1" s="441">
      <c r="A41" s="315" t="inlineStr">
        <is>
          <t>Nb nouveaux intérimaires</t>
        </is>
      </c>
      <c r="B41" s="458" t="inlineStr">
        <is>
          <t>TEMPO intérimaires liste des intérimaires inscrits du ,,, au ,,,</t>
        </is>
      </c>
      <c r="C41" s="455" t="n"/>
      <c r="D41" s="455" t="n"/>
      <c r="E41" s="456" t="n"/>
      <c r="F41" s="313" t="n"/>
      <c r="G41" s="313" t="inlineStr">
        <is>
          <t>nb</t>
        </is>
      </c>
      <c r="H41" s="309" t="n"/>
    </row>
    <row r="43" ht="16.5" customHeight="1" s="441">
      <c r="A43" s="470" t="inlineStr">
        <is>
          <t>Etat des marges</t>
        </is>
      </c>
      <c r="B43" s="455" t="n"/>
      <c r="C43" s="456" t="n"/>
      <c r="D43" s="272" t="inlineStr">
        <is>
          <t>Justif écart</t>
        </is>
      </c>
      <c r="F43" s="136" t="inlineStr">
        <is>
          <t>BANCO</t>
        </is>
      </c>
      <c r="G43" s="137" t="n"/>
    </row>
    <row r="44" ht="16.5" customHeight="1" s="441">
      <c r="A44" s="138" t="inlineStr">
        <is>
          <t>Heures travaillees</t>
        </is>
      </c>
      <c r="B44" s="139" t="n"/>
      <c r="C44" s="271" t="n">
        <v>859.75</v>
      </c>
      <c r="D44" s="332">
        <f>C44-C45</f>
        <v/>
      </c>
      <c r="F44" s="170" t="inlineStr">
        <is>
          <t>Calcul auto paie</t>
        </is>
      </c>
      <c r="G44" s="171" t="n"/>
      <c r="H44" s="354" t="n"/>
      <c r="I44" s="329" t="n"/>
    </row>
    <row r="45" ht="16.5" customHeight="1" s="441">
      <c r="A45" s="138" t="inlineStr">
        <is>
          <t>Heures facturées</t>
        </is>
      </c>
      <c r="B45" s="139" t="n"/>
      <c r="C45" s="271" t="n">
        <v>859.75</v>
      </c>
      <c r="D45" s="292" t="inlineStr">
        <is>
          <t>Form JANUS</t>
        </is>
      </c>
      <c r="F45" s="170" t="inlineStr">
        <is>
          <t>JAL/COT en PDF</t>
        </is>
      </c>
      <c r="G45" s="171" t="n"/>
      <c r="H45" s="307" t="n"/>
      <c r="I45" s="354" t="n"/>
    </row>
    <row r="46" ht="16.5" customHeight="1" s="441">
      <c r="A46" s="134" t="n"/>
      <c r="B46" s="134" t="n"/>
      <c r="C46" s="141" t="n"/>
      <c r="D46" s="354" t="n"/>
      <c r="F46" s="170" t="inlineStr">
        <is>
          <t>JAL/RUB en PDF</t>
        </is>
      </c>
      <c r="G46" s="171" t="n"/>
      <c r="H46" s="354" t="n"/>
      <c r="I46" s="349" t="n"/>
    </row>
    <row r="47" ht="16.5" customHeight="1" s="441">
      <c r="A47" s="367" t="inlineStr">
        <is>
          <t>Journal cotisations</t>
        </is>
      </c>
      <c r="B47" s="455" t="n"/>
      <c r="C47" s="455" t="n"/>
      <c r="D47" s="347" t="n"/>
      <c r="F47" s="170" t="inlineStr">
        <is>
          <t>JAL/MAT en PDF</t>
        </is>
      </c>
      <c r="G47" s="171" t="n"/>
      <c r="H47" s="354" t="n"/>
      <c r="I47" s="349" t="n"/>
      <c r="K47" s="444" t="n"/>
      <c r="O47" s="444" t="n"/>
    </row>
    <row r="48" ht="16.5" customHeight="1" s="441">
      <c r="A48" s="166" t="inlineStr">
        <is>
          <t>3005 base</t>
        </is>
      </c>
      <c r="B48" s="166" t="inlineStr">
        <is>
          <t>URSSAF mal mat inv dec/brut</t>
        </is>
      </c>
      <c r="C48" s="262" t="n">
        <v>12072.33</v>
      </c>
      <c r="D48" s="304" t="n"/>
      <c r="F48" s="172" t="inlineStr">
        <is>
          <t>Virements/Chqs BLOQUER PERIODE</t>
        </is>
      </c>
      <c r="G48" s="171" t="n"/>
      <c r="H48" s="354" t="n"/>
      <c r="I48" s="348" t="n"/>
      <c r="K48" s="444" t="n"/>
      <c r="O48" s="444" t="n"/>
    </row>
    <row r="49" ht="16.5" customHeight="1" s="441">
      <c r="A49" s="237" t="inlineStr">
        <is>
          <t>3006 base</t>
        </is>
      </c>
      <c r="B49" s="166" t="inlineStr">
        <is>
          <t>URSSAF alloc fam &gt;160%</t>
        </is>
      </c>
      <c r="C49" s="262" t="n">
        <v>0</v>
      </c>
      <c r="D49" s="347" t="n"/>
      <c r="F49" s="170" t="inlineStr">
        <is>
          <t>DSN 1 (verif des onglets) EXCEL pour onglet URSSAF récap</t>
        </is>
      </c>
      <c r="G49" s="171" t="n"/>
      <c r="H49" s="354" t="n"/>
      <c r="I49" s="349" t="n"/>
    </row>
    <row r="50" ht="16.5" customHeight="1" s="441">
      <c r="A50" s="166" t="inlineStr">
        <is>
          <t>3007 base</t>
        </is>
      </c>
      <c r="B50" s="166" t="inlineStr">
        <is>
          <t>URSSAF Maladie &gt;250%</t>
        </is>
      </c>
      <c r="C50" s="262" t="n">
        <v>0</v>
      </c>
      <c r="D50" s="347" t="n"/>
      <c r="F50" s="170" t="inlineStr">
        <is>
          <t xml:space="preserve">JAL/COT - Montant patronal charges </t>
        </is>
      </c>
      <c r="G50" s="177">
        <f>C73</f>
        <v/>
      </c>
      <c r="H50" s="354" t="n"/>
      <c r="I50" s="329" t="n"/>
    </row>
    <row r="51" ht="16.5" customHeight="1" s="441">
      <c r="A51" s="237" t="inlineStr">
        <is>
          <t>3031 patronal montant</t>
        </is>
      </c>
      <c r="B51" s="166" t="inlineStr">
        <is>
          <t>URSSAF Taux AT/Brut</t>
        </is>
      </c>
      <c r="C51" s="262" t="n">
        <v>362.17</v>
      </c>
      <c r="D51" s="347" t="n"/>
      <c r="F51" s="329" t="n"/>
      <c r="G51" s="329" t="n"/>
      <c r="H51" s="354" t="n"/>
      <c r="I51" s="329" t="n"/>
    </row>
    <row r="52" ht="16.5" customHeight="1" s="441">
      <c r="A52" s="166" t="inlineStr">
        <is>
          <t>3050 base</t>
        </is>
      </c>
      <c r="B52" s="166" t="inlineStr">
        <is>
          <t>Versement mobilité</t>
        </is>
      </c>
      <c r="C52" s="262" t="n">
        <v>178.2</v>
      </c>
      <c r="D52" s="347" t="n"/>
      <c r="F52" s="174" t="inlineStr">
        <is>
          <t>HEURES</t>
        </is>
      </c>
      <c r="G52" s="174" t="n"/>
      <c r="H52" s="354" t="n"/>
      <c r="I52" s="349" t="n"/>
    </row>
    <row r="53" ht="16.5" customHeight="1" s="441">
      <c r="A53" s="240" t="inlineStr">
        <is>
          <t>patronal montant</t>
        </is>
      </c>
      <c r="B53" s="241" t="inlineStr">
        <is>
          <t>Réduction Chg Tepa Pat</t>
        </is>
      </c>
      <c r="C53" s="263" t="n">
        <v>0</v>
      </c>
      <c r="D53" s="347" t="n"/>
      <c r="F53" s="175" t="inlineStr">
        <is>
          <t>JAL/MAT - Heures travaillées</t>
        </is>
      </c>
      <c r="G53" s="176">
        <f>C79</f>
        <v/>
      </c>
      <c r="H53" s="354" t="n"/>
      <c r="I53" s="344" t="n"/>
      <c r="J53" s="329" t="n"/>
    </row>
    <row r="54" ht="16.5" customHeight="1" s="441">
      <c r="A54" s="166" t="inlineStr">
        <is>
          <t>3081 base</t>
        </is>
      </c>
      <c r="B54" s="166" t="inlineStr">
        <is>
          <t>Réduction générale URSSAF</t>
        </is>
      </c>
      <c r="C54" s="262" t="n">
        <v>1184.78</v>
      </c>
      <c r="D54" s="347" t="n"/>
      <c r="F54" s="175" t="inlineStr">
        <is>
          <t>JAL/RUB - Heures payées (addition des hrs)</t>
        </is>
      </c>
      <c r="G54" s="176">
        <f>SUM(C83:C89)</f>
        <v/>
      </c>
      <c r="H54" s="354" t="n"/>
      <c r="I54" s="351" t="n"/>
      <c r="J54" s="329" t="n"/>
      <c r="K54" s="329" t="n"/>
      <c r="L54" s="329" t="n"/>
    </row>
    <row r="55" ht="16.5" customHeight="1" s="441">
      <c r="A55" s="166" t="inlineStr">
        <is>
          <t>3082 base</t>
        </is>
      </c>
      <c r="B55" s="166" t="inlineStr">
        <is>
          <t>Exonération URSSAF</t>
        </is>
      </c>
      <c r="C55" s="262" t="n">
        <v>291.25</v>
      </c>
      <c r="D55" s="347" t="n"/>
      <c r="F55" s="175" t="inlineStr">
        <is>
          <t>ETAT MARGE - Heures travaillées</t>
        </is>
      </c>
      <c r="G55" s="177">
        <f>C44</f>
        <v/>
      </c>
      <c r="I55" s="354" t="n"/>
      <c r="J55" s="329" t="n"/>
      <c r="L55" s="329" t="n"/>
    </row>
    <row r="56" ht="16.5" customHeight="1" s="441">
      <c r="A56" s="241" t="inlineStr">
        <is>
          <t>3082 patronal montant</t>
        </is>
      </c>
      <c r="B56" s="241" t="inlineStr">
        <is>
          <t>Exonération URSSAF</t>
        </is>
      </c>
      <c r="C56" s="263" t="n">
        <v>0</v>
      </c>
      <c r="D56" s="347" t="n"/>
      <c r="F56" s="175" t="inlineStr">
        <is>
          <t>ETAT MARGE - Heures facturées</t>
        </is>
      </c>
      <c r="G56" s="177">
        <f>C45</f>
        <v/>
      </c>
      <c r="H56" s="354">
        <f>G55-G56</f>
        <v/>
      </c>
      <c r="I56" s="351" t="inlineStr">
        <is>
          <t>Formation JANUS</t>
        </is>
      </c>
      <c r="J56" s="329" t="n"/>
      <c r="L56" s="329" t="n"/>
    </row>
    <row r="57" ht="16.5" customHeight="1" s="441">
      <c r="A57" s="166" t="inlineStr">
        <is>
          <t>3750 base</t>
        </is>
      </c>
      <c r="B57" s="166" t="inlineStr">
        <is>
          <t>Forfait Social sur Prévoyance</t>
        </is>
      </c>
      <c r="C57" s="262" t="n">
        <v>50.46</v>
      </c>
      <c r="D57" s="347" t="n"/>
      <c r="F57" s="175" t="inlineStr">
        <is>
          <t>JAL/COT - Rubrique 3601</t>
        </is>
      </c>
      <c r="G57" s="177">
        <f>C69</f>
        <v/>
      </c>
      <c r="H57" s="354">
        <f>G53-G57</f>
        <v/>
      </c>
      <c r="I57" s="329" t="n"/>
      <c r="L57" s="329" t="n"/>
    </row>
    <row r="58" ht="16.5" customHeight="1" s="441">
      <c r="A58" s="166" t="inlineStr">
        <is>
          <t>3101 base</t>
        </is>
      </c>
      <c r="B58" s="166" t="inlineStr">
        <is>
          <t>Réduction générale Pole Emploi</t>
        </is>
      </c>
      <c r="C58" s="262" t="n">
        <v>219.37</v>
      </c>
      <c r="D58" s="347" t="n"/>
      <c r="F58" s="178" t="inlineStr">
        <is>
          <t>Justif écart :</t>
        </is>
      </c>
      <c r="G58" s="326">
        <f>G54-G53</f>
        <v/>
      </c>
      <c r="H58" s="324" t="inlineStr">
        <is>
          <t>jfnt</t>
        </is>
      </c>
      <c r="I58" s="324" t="n"/>
      <c r="J58" s="329" t="n"/>
      <c r="K58" s="329" t="n"/>
      <c r="L58" s="329" t="n"/>
    </row>
    <row r="59">
      <c r="A59" s="166" t="inlineStr">
        <is>
          <t>5100 base</t>
        </is>
      </c>
      <c r="B59" s="166" t="inlineStr">
        <is>
          <t>CSG CRDS non déductible</t>
        </is>
      </c>
      <c r="C59" s="262" t="n">
        <v>11625.38</v>
      </c>
      <c r="D59" s="347" t="n"/>
      <c r="F59" s="329" t="n"/>
      <c r="G59" s="329" t="n"/>
      <c r="H59" s="304" t="n"/>
      <c r="I59" s="329" t="n"/>
    </row>
    <row r="60" ht="16.5" customHeight="1" s="441">
      <c r="A60" s="166" t="inlineStr">
        <is>
          <t>5102 base</t>
        </is>
      </c>
      <c r="B60" s="166" t="inlineStr">
        <is>
          <t>CSG non déductible sur Hrs sup</t>
        </is>
      </c>
      <c r="C60" s="262" t="n">
        <v>286.15</v>
      </c>
      <c r="D60" s="347" t="n"/>
      <c r="F60" s="179" t="inlineStr">
        <is>
          <t>ACOMPTES</t>
        </is>
      </c>
      <c r="G60" s="179" t="n"/>
      <c r="H60" s="327" t="n"/>
      <c r="I60" s="324" t="n"/>
    </row>
    <row r="61" ht="16.5" customHeight="1" s="441">
      <c r="A61" s="166" t="inlineStr">
        <is>
          <t>5103 base</t>
        </is>
      </c>
      <c r="B61" s="166" t="inlineStr">
        <is>
          <t>CSG CRDS activité partielle</t>
        </is>
      </c>
      <c r="C61" s="262" t="n">
        <v>0</v>
      </c>
      <c r="D61" s="347" t="n"/>
      <c r="F61" s="180" t="inlineStr">
        <is>
          <t>Total Liste des acomptes</t>
        </is>
      </c>
      <c r="G61" s="179" t="n"/>
      <c r="I61" s="329" t="n"/>
    </row>
    <row r="62" ht="16.5" customHeight="1" s="441">
      <c r="A62" s="166" t="inlineStr">
        <is>
          <t>3201 base</t>
        </is>
      </c>
      <c r="B62" s="166" t="inlineStr">
        <is>
          <t>Retraite tranche 1</t>
        </is>
      </c>
      <c r="C62" s="262" t="n">
        <v>12072.33</v>
      </c>
      <c r="D62" s="347" t="n"/>
      <c r="F62" s="180" t="inlineStr">
        <is>
          <t>JAL/RUB / Rubrique 6000</t>
        </is>
      </c>
      <c r="G62" s="181">
        <f>C104</f>
        <v/>
      </c>
      <c r="H62" s="354" t="n"/>
      <c r="I62" s="329" t="n"/>
    </row>
    <row r="63" ht="16.5" customHeight="1" s="441">
      <c r="A63" s="166" t="inlineStr">
        <is>
          <t>3212 base</t>
        </is>
      </c>
      <c r="B63" s="166" t="inlineStr">
        <is>
          <t>Retraite tranche 2 (mettre le signe - si négatif)</t>
        </is>
      </c>
      <c r="C63" s="262" t="n">
        <v>0</v>
      </c>
      <c r="D63" s="347" t="n"/>
      <c r="F63" s="329" t="n"/>
      <c r="G63" s="329" t="n"/>
      <c r="H63" s="354" t="n"/>
      <c r="I63" s="329" t="n"/>
    </row>
    <row r="64" ht="16.5" customHeight="1" s="441">
      <c r="A64" s="166" t="inlineStr">
        <is>
          <t>3208 base</t>
        </is>
      </c>
      <c r="B64" s="166" t="inlineStr">
        <is>
          <t>Réduction générale Retraite</t>
        </is>
      </c>
      <c r="C64" s="262" t="n">
        <v>325.59</v>
      </c>
      <c r="D64" s="347" t="n"/>
      <c r="F64" s="364" t="inlineStr">
        <is>
          <t xml:space="preserve"> MONTANTS NETS</t>
        </is>
      </c>
      <c r="G64" s="456" t="n"/>
      <c r="H64" s="354" t="n"/>
      <c r="I64" s="329" t="n"/>
    </row>
    <row r="65" ht="16.5" customHeight="1" s="441">
      <c r="A65" s="166" t="inlineStr">
        <is>
          <t>3401 base</t>
        </is>
      </c>
      <c r="B65" s="166" t="inlineStr">
        <is>
          <t>Prévoyance &lt; 414h tr1</t>
        </is>
      </c>
      <c r="C65" s="262" t="n">
        <v>12072.33</v>
      </c>
      <c r="D65" s="347" t="n"/>
      <c r="F65" s="182" t="inlineStr">
        <is>
          <t>VIREMENT ET CHEQUE - NET A PAYER en PDF</t>
        </is>
      </c>
      <c r="G65" s="183" t="n"/>
      <c r="H65" s="354" t="n"/>
      <c r="I65" s="329" t="n"/>
    </row>
    <row r="66" ht="16.5" customHeight="1" s="441">
      <c r="A66" s="166" t="inlineStr">
        <is>
          <t>3402 base</t>
        </is>
      </c>
      <c r="B66" s="166" t="inlineStr">
        <is>
          <t>Prévoyance &lt; 414h tr2 (mettre le signe - si négatif)</t>
        </is>
      </c>
      <c r="C66" s="262" t="n">
        <v>0</v>
      </c>
      <c r="D66" s="347" t="n"/>
      <c r="F66" s="182" t="inlineStr">
        <is>
          <t>JAL/MAT - NET A PAYER</t>
        </is>
      </c>
      <c r="G66" s="189">
        <f>C80</f>
        <v/>
      </c>
      <c r="H66" s="354" t="n"/>
      <c r="I66" s="329" t="n"/>
    </row>
    <row r="67" ht="16.5" customHeight="1" s="441">
      <c r="A67" s="166" t="inlineStr">
        <is>
          <t>3403 base</t>
        </is>
      </c>
      <c r="B67" s="166" t="inlineStr">
        <is>
          <t>Prévoyance &gt; 414h tr1</t>
        </is>
      </c>
      <c r="C67" s="262" t="n">
        <v>0</v>
      </c>
      <c r="D67" s="347" t="n"/>
      <c r="F67" s="185" t="inlineStr">
        <is>
          <t>JAL/RUB - NET TOTAL</t>
        </is>
      </c>
      <c r="G67" s="325">
        <f>C106</f>
        <v/>
      </c>
    </row>
    <row r="68">
      <c r="A68" s="166" t="inlineStr">
        <is>
          <t>3404 base</t>
        </is>
      </c>
      <c r="B68" s="166" t="inlineStr">
        <is>
          <t>Prévoyance &gt; 414h tr2 (mettre le signe - si négatif)</t>
        </is>
      </c>
      <c r="C68" s="262" t="n">
        <v>0</v>
      </c>
      <c r="D68" s="347" t="n"/>
      <c r="E68" s="444" t="n"/>
      <c r="F68" s="186" t="n"/>
      <c r="G68" s="187" t="n"/>
      <c r="H68" s="354" t="n"/>
      <c r="I68" s="329" t="n"/>
    </row>
    <row r="69">
      <c r="A69" s="166" t="inlineStr">
        <is>
          <t>3601 base</t>
        </is>
      </c>
      <c r="B69" s="166" t="inlineStr">
        <is>
          <t>Siaci St Honoré FG</t>
        </is>
      </c>
      <c r="C69" s="262" t="n">
        <v>824.75</v>
      </c>
      <c r="D69" s="347" t="n"/>
      <c r="E69" s="444" t="n"/>
      <c r="F69" s="365" t="inlineStr">
        <is>
          <t xml:space="preserve"> MONTANTS BRUTS</t>
        </is>
      </c>
      <c r="G69" s="456" t="n"/>
      <c r="H69" s="354" t="n"/>
      <c r="I69" s="329" t="n"/>
    </row>
    <row r="70">
      <c r="A70" s="166" t="inlineStr">
        <is>
          <t>3602 base</t>
        </is>
      </c>
      <c r="B70" s="166" t="inlineStr">
        <is>
          <t>Siaci St Honoré Mutuelle</t>
        </is>
      </c>
      <c r="C70" s="262" t="n">
        <v>0</v>
      </c>
      <c r="D70" s="347" t="n"/>
      <c r="F70" s="188" t="inlineStr">
        <is>
          <t>JAL/MAT - BRUT TOTAL</t>
        </is>
      </c>
      <c r="G70" s="189">
        <f>C76</f>
        <v/>
      </c>
      <c r="H70" s="354" t="n"/>
      <c r="I70" s="329" t="n"/>
    </row>
    <row r="71">
      <c r="A71" s="269" t="inlineStr">
        <is>
          <t>5110 base</t>
        </is>
      </c>
      <c r="B71" s="269" t="inlineStr">
        <is>
          <t>Impôt prélevé à la source (PAS)</t>
        </is>
      </c>
      <c r="C71" s="262" t="n">
        <v>8879.76</v>
      </c>
      <c r="D71" s="347" t="n"/>
      <c r="F71" s="190" t="inlineStr">
        <is>
          <t>JAL/MAT - BRUT TA/TB</t>
        </is>
      </c>
      <c r="G71" s="189">
        <f>C77+C78</f>
        <v/>
      </c>
      <c r="H71" s="354" t="n"/>
      <c r="I71" s="329" t="n"/>
    </row>
    <row r="72">
      <c r="A72" s="269" t="inlineStr">
        <is>
          <t>5110 salarié montant</t>
        </is>
      </c>
      <c r="B72" s="269" t="inlineStr">
        <is>
          <t>Impôt prélevé à la source (PAS)</t>
        </is>
      </c>
      <c r="C72" s="262" t="n">
        <v>0</v>
      </c>
      <c r="D72" s="347" t="n"/>
      <c r="F72" s="190" t="inlineStr">
        <is>
          <t>JAL/COT - BASE URSSAF</t>
        </is>
      </c>
      <c r="G72" s="189">
        <f>C48</f>
        <v/>
      </c>
      <c r="H72" s="354" t="n"/>
      <c r="I72" s="329" t="n"/>
    </row>
    <row r="73">
      <c r="A73" s="166" t="inlineStr">
        <is>
          <t>Agence patronal montant</t>
        </is>
      </c>
      <c r="B73" s="166" t="inlineStr">
        <is>
          <t>Janus SAS (charges)</t>
        </is>
      </c>
      <c r="C73" s="262" t="n">
        <v>3287.55</v>
      </c>
      <c r="D73" s="347" t="n"/>
      <c r="F73" s="190" t="inlineStr">
        <is>
          <t>JAL/COT - RETRAITE T1/T2</t>
        </is>
      </c>
      <c r="G73" s="189">
        <f>C62+C63</f>
        <v/>
      </c>
      <c r="H73" s="354" t="n"/>
      <c r="I73" s="329" t="n"/>
    </row>
    <row r="74">
      <c r="A74" s="157" t="n"/>
      <c r="B74" s="157" t="n"/>
      <c r="C74" s="158" t="n"/>
      <c r="F74" s="188" t="inlineStr">
        <is>
          <t>JAL/RUB - BRUT A PAYER</t>
        </is>
      </c>
      <c r="G74" s="189">
        <f>C93</f>
        <v/>
      </c>
      <c r="H74" s="354" t="n"/>
      <c r="I74" s="329" t="n"/>
    </row>
    <row r="75">
      <c r="A75" s="471" t="inlineStr">
        <is>
          <t>Journal matricule</t>
        </is>
      </c>
      <c r="B75" s="455" t="n"/>
      <c r="C75" s="456" t="n"/>
      <c r="D75" s="272" t="inlineStr">
        <is>
          <t>Justif écart</t>
        </is>
      </c>
      <c r="F75" s="329" t="n"/>
      <c r="G75" s="329" t="n"/>
      <c r="H75" s="354" t="n"/>
      <c r="I75" s="329" t="n"/>
    </row>
    <row r="76">
      <c r="A76" s="161" t="inlineStr">
        <is>
          <t>Brut total</t>
        </is>
      </c>
      <c r="B76" s="162" t="n"/>
      <c r="C76" s="271" t="n">
        <v>12072.33</v>
      </c>
      <c r="D76" s="273" t="n"/>
      <c r="F76" s="366" t="inlineStr">
        <is>
          <t>TICKETS RESTAURANT</t>
        </is>
      </c>
      <c r="G76" s="456" t="n"/>
      <c r="H76" s="354" t="n"/>
      <c r="I76" s="329" t="n"/>
    </row>
    <row r="77">
      <c r="A77" s="161" t="inlineStr">
        <is>
          <t>Brut tranche A</t>
        </is>
      </c>
      <c r="B77" s="162" t="n"/>
      <c r="C77" s="271" t="n">
        <v>12072.33</v>
      </c>
      <c r="D77" s="268" t="n"/>
      <c r="F77" s="191" t="inlineStr">
        <is>
          <t>LISTE TICKET RESTAURANT - Taux exonéré</t>
        </is>
      </c>
      <c r="G77" s="192" t="n">
        <v>0</v>
      </c>
      <c r="H77" s="354" t="n"/>
      <c r="I77" s="329" t="n"/>
    </row>
    <row r="78" s="441">
      <c r="A78" s="161" t="inlineStr">
        <is>
          <t>Brut tranche B</t>
        </is>
      </c>
      <c r="B78" s="163" t="inlineStr">
        <is>
          <t>mettre le signe - si négatif</t>
        </is>
      </c>
      <c r="C78" s="271" t="n">
        <v>0</v>
      </c>
      <c r="D78" s="268" t="n"/>
      <c r="F78" s="191" t="inlineStr">
        <is>
          <t>JAL/RUB - Rubrique  5230 Part salariale</t>
        </is>
      </c>
      <c r="G78" s="181">
        <f>C103</f>
        <v/>
      </c>
      <c r="H78" s="354" t="n"/>
      <c r="I78" s="329" t="n"/>
    </row>
    <row r="79">
      <c r="A79" s="161" t="inlineStr">
        <is>
          <t>Heures travaillées</t>
        </is>
      </c>
      <c r="B79" s="162" t="n"/>
      <c r="C79" s="271" t="n">
        <v>824.75</v>
      </c>
      <c r="D79" s="268" t="n"/>
      <c r="H79" s="354" t="n"/>
      <c r="I79" s="329" t="n"/>
    </row>
    <row r="80">
      <c r="A80" s="161" t="inlineStr">
        <is>
          <t>Net à payer</t>
        </is>
      </c>
      <c r="B80" s="162" t="n"/>
      <c r="C80" s="271" t="n">
        <v>10207.62</v>
      </c>
      <c r="D80" s="274" t="n"/>
    </row>
    <row r="81">
      <c r="A81" s="164" t="n"/>
      <c r="B81" s="164" t="n"/>
      <c r="C81" s="165" t="n"/>
    </row>
    <row r="82">
      <c r="A82" s="471" t="inlineStr">
        <is>
          <t>Journal de rubriques</t>
        </is>
      </c>
      <c r="B82" s="455" t="n"/>
      <c r="C82" s="456" t="n"/>
      <c r="D82" s="272" t="inlineStr">
        <is>
          <t>Justif écart</t>
        </is>
      </c>
      <c r="F82" s="245" t="inlineStr">
        <is>
          <t xml:space="preserve">Informations transfert de paie et DSN : </t>
        </is>
      </c>
    </row>
    <row r="83">
      <c r="A83" s="166" t="inlineStr">
        <is>
          <t>1110 base</t>
        </is>
      </c>
      <c r="B83" s="166" t="inlineStr">
        <is>
          <t>Heures normales</t>
        </is>
      </c>
      <c r="C83" s="333" t="n">
        <v>792.75</v>
      </c>
      <c r="D83" s="273" t="n"/>
      <c r="F83" s="1" t="n"/>
      <c r="I83" s="233" t="n"/>
    </row>
    <row r="84">
      <c r="A84" s="166" t="inlineStr">
        <is>
          <t>1120 base</t>
        </is>
      </c>
      <c r="B84" s="166" t="inlineStr">
        <is>
          <t>Heures sup 125%</t>
        </is>
      </c>
      <c r="C84" s="275" t="n">
        <v>20</v>
      </c>
      <c r="D84" s="268" t="n"/>
      <c r="I84" s="233" t="n"/>
    </row>
    <row r="85">
      <c r="A85" s="166" t="inlineStr">
        <is>
          <t>1130 base</t>
        </is>
      </c>
      <c r="B85" s="166" t="inlineStr">
        <is>
          <t>Heures sup 150%</t>
        </is>
      </c>
      <c r="C85" s="275" t="n">
        <v>0</v>
      </c>
      <c r="D85" s="268" t="n"/>
      <c r="I85" s="233" t="n"/>
    </row>
    <row r="86" s="441">
      <c r="A86" s="166" t="inlineStr">
        <is>
          <t>1170 base</t>
        </is>
      </c>
      <c r="B86" s="166" t="inlineStr">
        <is>
          <t>Heures JFNT</t>
        </is>
      </c>
      <c r="C86" s="275" t="n">
        <v>35</v>
      </c>
      <c r="D86" s="268" t="n"/>
      <c r="I86" s="233" t="n"/>
    </row>
    <row r="87" s="441">
      <c r="A87" s="166" t="inlineStr">
        <is>
          <t>1172 base</t>
        </is>
      </c>
      <c r="B87" s="166" t="inlineStr">
        <is>
          <t>Hrs du Dimanche</t>
        </is>
      </c>
      <c r="C87" s="275" t="n">
        <v>0</v>
      </c>
      <c r="D87" s="268" t="n"/>
      <c r="I87" s="323" t="n"/>
    </row>
    <row r="88">
      <c r="A88" s="166" t="inlineStr">
        <is>
          <t>1175 base</t>
        </is>
      </c>
      <c r="B88" s="166" t="inlineStr">
        <is>
          <t>Heures visites médicales</t>
        </is>
      </c>
      <c r="C88" s="275" t="n">
        <v>12</v>
      </c>
      <c r="D88" s="268" t="n"/>
      <c r="I88" s="323" t="n"/>
    </row>
    <row r="89" s="441">
      <c r="A89" s="166" t="inlineStr">
        <is>
          <t>1285 base</t>
        </is>
      </c>
      <c r="B89" s="166" t="inlineStr">
        <is>
          <t>Heures Normales</t>
        </is>
      </c>
      <c r="C89" s="275" t="n">
        <v>0</v>
      </c>
      <c r="D89" s="268" t="n"/>
      <c r="I89" s="323" t="n"/>
    </row>
    <row r="90">
      <c r="A90" s="166" t="inlineStr">
        <is>
          <t>1425 base</t>
        </is>
      </c>
      <c r="B90" s="166" t="inlineStr">
        <is>
          <t>Heures Habillage/Déshabillage</t>
        </is>
      </c>
      <c r="C90" s="275" t="n">
        <v>0</v>
      </c>
      <c r="D90" s="268" t="n"/>
      <c r="I90" s="323" t="n"/>
    </row>
    <row r="91" s="441">
      <c r="A91" s="166" t="inlineStr">
        <is>
          <t>1900 à payer</t>
        </is>
      </c>
      <c r="B91" s="166" t="inlineStr">
        <is>
          <t>IFM</t>
        </is>
      </c>
      <c r="C91" s="275" t="n">
        <v>691.91</v>
      </c>
      <c r="D91" s="268" t="n"/>
      <c r="I91" s="323" t="n"/>
    </row>
    <row r="92">
      <c r="A92" s="166" t="inlineStr">
        <is>
          <t>1910 à payer</t>
        </is>
      </c>
      <c r="B92" s="166" t="inlineStr">
        <is>
          <t>ICP (pas ICP INTP)</t>
        </is>
      </c>
      <c r="C92" s="275" t="n">
        <v>761.11</v>
      </c>
      <c r="D92" s="268" t="n"/>
      <c r="I92" s="323" t="n"/>
    </row>
    <row r="93">
      <c r="A93" s="168" t="inlineStr">
        <is>
          <t xml:space="preserve">Total </t>
        </is>
      </c>
      <c r="B93" s="168" t="inlineStr">
        <is>
          <t>BRUT à payer</t>
        </is>
      </c>
      <c r="C93" s="275" t="n">
        <v>12072.33</v>
      </c>
      <c r="D93" s="268" t="n"/>
      <c r="I93" s="323" t="n"/>
    </row>
    <row r="94">
      <c r="A94" s="166" t="inlineStr">
        <is>
          <t>3602 à retenir</t>
        </is>
      </c>
      <c r="B94" s="166" t="inlineStr">
        <is>
          <t>Siaci St Honoré mutuelle</t>
        </is>
      </c>
      <c r="C94" s="275" t="n">
        <v>0</v>
      </c>
      <c r="D94" s="268" t="n"/>
      <c r="I94" s="323" t="n"/>
    </row>
    <row r="95" s="441">
      <c r="A95" s="166" t="inlineStr">
        <is>
          <t>4072 à payer</t>
        </is>
      </c>
      <c r="B95" s="166" t="inlineStr">
        <is>
          <t>Intempéries</t>
        </is>
      </c>
      <c r="C95" s="275" t="n">
        <v>0</v>
      </c>
      <c r="D95" s="268" t="n"/>
      <c r="I95" s="323" t="n"/>
    </row>
    <row r="96">
      <c r="A96" s="237" t="inlineStr">
        <is>
          <t>4076 base</t>
        </is>
      </c>
      <c r="B96" s="166" t="inlineStr">
        <is>
          <t>Activité partielle</t>
        </is>
      </c>
      <c r="C96" s="275" t="n">
        <v>0</v>
      </c>
      <c r="D96" s="268" t="n"/>
      <c r="I96" s="323" t="n"/>
    </row>
    <row r="97">
      <c r="A97" s="237" t="inlineStr">
        <is>
          <t>4076 à payer</t>
        </is>
      </c>
      <c r="B97" s="166" t="inlineStr">
        <is>
          <t>Activité partielle</t>
        </is>
      </c>
      <c r="C97" s="275" t="n">
        <v>0</v>
      </c>
      <c r="D97" s="268" t="n"/>
      <c r="I97" s="323" t="n"/>
    </row>
    <row r="98">
      <c r="A98" s="168" t="inlineStr">
        <is>
          <t>Total</t>
        </is>
      </c>
      <c r="B98" s="168" t="inlineStr">
        <is>
          <t xml:space="preserve"> Fiscal</t>
        </is>
      </c>
      <c r="C98" s="275" t="n">
        <v>9604.76</v>
      </c>
      <c r="D98" s="268" t="n"/>
      <c r="I98" s="323" t="n"/>
    </row>
    <row r="99">
      <c r="A99" s="166" t="inlineStr">
        <is>
          <t>5100 à retenir</t>
        </is>
      </c>
      <c r="B99" s="166" t="inlineStr">
        <is>
          <t>CSG CRDS non déductible</t>
        </is>
      </c>
      <c r="C99" s="275" t="n">
        <v>337.13</v>
      </c>
      <c r="D99" s="268" t="n"/>
      <c r="I99" s="323" t="n"/>
    </row>
    <row r="100">
      <c r="A100" s="166" t="inlineStr">
        <is>
          <t>5102 à retenir</t>
        </is>
      </c>
      <c r="B100" s="166" t="inlineStr">
        <is>
          <t>CSG CRDS non déductible Hrs sup</t>
        </is>
      </c>
      <c r="C100" s="275" t="n">
        <v>27.76</v>
      </c>
      <c r="D100" s="268" t="n"/>
      <c r="I100" s="323" t="n"/>
    </row>
    <row r="101">
      <c r="A101" s="166" t="inlineStr">
        <is>
          <t xml:space="preserve">5103 à retenir </t>
        </is>
      </c>
      <c r="B101" s="166" t="inlineStr">
        <is>
          <t xml:space="preserve">CSG CRDS activité partielle </t>
        </is>
      </c>
      <c r="C101" s="275" t="n">
        <v>0</v>
      </c>
      <c r="D101" s="268" t="n"/>
      <c r="I101" s="323" t="n"/>
    </row>
    <row r="102">
      <c r="A102" s="166" t="inlineStr">
        <is>
          <t>5110 à retenir</t>
        </is>
      </c>
      <c r="B102" s="166" t="inlineStr">
        <is>
          <t>Impôt prélevé à la source</t>
        </is>
      </c>
      <c r="C102" s="275" t="n">
        <v>0</v>
      </c>
      <c r="D102" s="268" t="n"/>
      <c r="I102" s="323" t="n"/>
    </row>
    <row r="103">
      <c r="A103" s="166" t="inlineStr">
        <is>
          <t>5230 à retenir</t>
        </is>
      </c>
      <c r="B103" s="166" t="inlineStr">
        <is>
          <t>Ticket restaurant part salariale</t>
        </is>
      </c>
      <c r="C103" s="275" t="n">
        <v>0</v>
      </c>
      <c r="D103" s="268" t="n"/>
      <c r="I103" s="323" t="n"/>
    </row>
    <row r="104">
      <c r="A104" s="166" t="inlineStr">
        <is>
          <t>6000 à retenir</t>
        </is>
      </c>
      <c r="B104" s="166" t="inlineStr">
        <is>
          <t>Acompte CIC</t>
        </is>
      </c>
      <c r="C104" s="275" t="n">
        <v>250</v>
      </c>
      <c r="D104" s="268" t="n"/>
      <c r="I104" s="323" t="n"/>
    </row>
    <row r="105">
      <c r="A105" s="166" t="inlineStr">
        <is>
          <t>6011 à retenir</t>
        </is>
      </c>
      <c r="B105" s="166" t="inlineStr">
        <is>
          <t>Saisie arrêt</t>
        </is>
      </c>
      <c r="C105" s="275" t="n">
        <v>0</v>
      </c>
      <c r="D105" s="274" t="n"/>
      <c r="I105" s="323" t="n"/>
    </row>
    <row r="106">
      <c r="A106" s="169" t="inlineStr">
        <is>
          <t>Total à payer</t>
        </is>
      </c>
      <c r="B106" s="169" t="inlineStr">
        <is>
          <t>Net ***</t>
        </is>
      </c>
      <c r="C106" s="275" t="n">
        <v>10207.62</v>
      </c>
      <c r="I106" s="323" t="n"/>
    </row>
    <row r="107">
      <c r="A107" s="346" t="n"/>
      <c r="B107" s="346" t="n"/>
      <c r="C107" s="233" t="n"/>
      <c r="I107" s="323" t="n"/>
    </row>
    <row r="108">
      <c r="A108" s="346" t="n"/>
      <c r="B108" s="346" t="n"/>
      <c r="C108" s="233" t="n"/>
      <c r="I108" s="323" t="n"/>
    </row>
    <row r="109">
      <c r="A109" s="346" t="n"/>
      <c r="B109" s="346" t="n"/>
      <c r="C109" s="233" t="n"/>
      <c r="I109" s="323" t="n"/>
    </row>
    <row r="110">
      <c r="A110" s="346" t="n"/>
      <c r="B110" s="346" t="n"/>
      <c r="C110" s="233" t="n"/>
      <c r="I110" s="323" t="n"/>
    </row>
    <row r="111">
      <c r="A111" s="346" t="n"/>
      <c r="B111" s="346" t="n"/>
      <c r="C111" s="233" t="n"/>
      <c r="I111" s="323" t="n"/>
    </row>
    <row r="112">
      <c r="A112" s="346" t="n"/>
      <c r="B112" s="346" t="n"/>
      <c r="C112" s="233" t="n"/>
      <c r="I112" s="323" t="n"/>
    </row>
    <row r="113">
      <c r="A113" s="346" t="n"/>
      <c r="B113" s="346" t="n"/>
      <c r="C113" s="233" t="n"/>
      <c r="I113" s="323" t="n"/>
    </row>
    <row r="114">
      <c r="A114" s="346" t="n"/>
      <c r="B114" s="346" t="n"/>
      <c r="C114" s="233" t="n"/>
      <c r="I114" s="323" t="n"/>
    </row>
    <row r="115">
      <c r="A115" s="346" t="n"/>
      <c r="B115" s="346" t="n"/>
      <c r="C115" s="233" t="n"/>
      <c r="I115" s="323" t="n"/>
    </row>
    <row r="116">
      <c r="A116" s="346" t="n"/>
      <c r="B116" s="346" t="n"/>
      <c r="C116" s="233" t="n"/>
      <c r="I116" s="323" t="n"/>
    </row>
    <row r="117">
      <c r="A117" s="346" t="n"/>
      <c r="B117" s="346" t="n"/>
      <c r="C117" s="233" t="n"/>
      <c r="I117" s="323" t="n"/>
    </row>
    <row r="118">
      <c r="A118" s="346" t="n"/>
      <c r="B118" s="346" t="n"/>
      <c r="C118" s="233" t="n"/>
      <c r="I118" s="323" t="n"/>
    </row>
    <row r="119">
      <c r="A119" s="346" t="n"/>
      <c r="B119" s="346" t="n"/>
      <c r="C119" s="233" t="n"/>
      <c r="I119" s="323" t="n"/>
    </row>
    <row r="120">
      <c r="I120" s="323" t="n"/>
    </row>
    <row r="121">
      <c r="I121" s="323" t="n"/>
    </row>
    <row r="122">
      <c r="F122" s="323" t="n"/>
      <c r="G122" s="323" t="n"/>
      <c r="H122" s="323" t="n"/>
      <c r="I122" s="323" t="n"/>
    </row>
    <row r="123">
      <c r="F123" s="323" t="n"/>
      <c r="G123" s="323" t="n"/>
      <c r="H123" s="323" t="n"/>
      <c r="I123" s="323" t="n"/>
    </row>
    <row r="124">
      <c r="F124" s="323" t="n"/>
      <c r="G124" s="323" t="n"/>
      <c r="H124" s="323" t="n"/>
      <c r="I124" s="323" t="n"/>
    </row>
    <row r="125">
      <c r="F125" s="323" t="n"/>
      <c r="G125" s="323" t="n"/>
      <c r="H125" s="323" t="n"/>
      <c r="I125" s="323" t="n"/>
    </row>
    <row r="126">
      <c r="F126" s="323" t="n"/>
      <c r="G126" s="323" t="n"/>
      <c r="H126" s="323" t="n"/>
      <c r="I126" s="323" t="n"/>
    </row>
    <row r="127">
      <c r="F127" s="323" t="n"/>
      <c r="G127" s="323" t="n"/>
      <c r="H127" s="323" t="n"/>
      <c r="I127" s="323" t="n"/>
    </row>
    <row r="128">
      <c r="F128" s="323" t="n"/>
      <c r="G128" s="323" t="n"/>
      <c r="H128" s="323" t="n"/>
      <c r="I128" s="323" t="n"/>
    </row>
    <row r="129">
      <c r="F129" s="323" t="n"/>
      <c r="G129" s="323" t="n"/>
      <c r="H129" s="323" t="n"/>
      <c r="I129" s="323" t="n"/>
    </row>
    <row r="130">
      <c r="F130" s="323" t="n"/>
      <c r="G130" s="323" t="n"/>
      <c r="H130" s="323" t="n"/>
      <c r="I130" s="323" t="n"/>
    </row>
    <row r="131">
      <c r="F131" s="247" t="n"/>
      <c r="G131" s="248" t="n"/>
      <c r="H131" s="309" t="n"/>
      <c r="I131" s="246" t="n"/>
    </row>
    <row r="132">
      <c r="F132" s="247" t="n"/>
      <c r="G132" s="248" t="n"/>
      <c r="H132" s="309" t="n"/>
      <c r="I132" s="246" t="n"/>
    </row>
    <row r="133">
      <c r="F133" s="247" t="n"/>
      <c r="G133" s="248" t="n"/>
      <c r="H133" s="309" t="n"/>
      <c r="I133" s="246" t="n"/>
    </row>
    <row r="134">
      <c r="F134" s="247" t="n"/>
      <c r="G134" s="248" t="n"/>
      <c r="H134" s="309" t="n"/>
      <c r="I134" s="246" t="n"/>
    </row>
    <row r="135">
      <c r="F135" s="247" t="n"/>
      <c r="G135" s="248" t="n"/>
      <c r="H135" s="309" t="n"/>
      <c r="I135" s="246" t="n"/>
    </row>
    <row r="136">
      <c r="F136" s="247" t="n"/>
      <c r="G136" s="248" t="n"/>
      <c r="H136" s="309" t="n"/>
      <c r="I136" s="246" t="n"/>
    </row>
    <row r="137">
      <c r="F137" s="247" t="n"/>
      <c r="G137" s="248" t="n"/>
      <c r="H137" s="309" t="n"/>
      <c r="I137" s="246" t="n"/>
    </row>
    <row r="138">
      <c r="F138" s="247" t="n"/>
      <c r="G138" s="248" t="n"/>
      <c r="H138" s="309" t="n"/>
      <c r="I138" s="246" t="n"/>
    </row>
    <row r="139">
      <c r="F139" s="247" t="n"/>
      <c r="G139" s="248" t="n"/>
      <c r="H139" s="309" t="n"/>
      <c r="I139" s="246" t="n"/>
    </row>
    <row r="140">
      <c r="F140" s="247" t="n"/>
      <c r="G140" s="248" t="n"/>
      <c r="H140" s="309" t="n"/>
      <c r="I140" s="246" t="n"/>
    </row>
    <row r="141">
      <c r="F141" s="247" t="n"/>
      <c r="G141" s="248" t="n"/>
      <c r="H141" s="309" t="n"/>
      <c r="I141" s="246" t="n"/>
    </row>
    <row r="142">
      <c r="F142" s="247" t="n"/>
      <c r="G142" s="248" t="n"/>
      <c r="H142" s="309" t="n"/>
      <c r="I142" s="246" t="n"/>
    </row>
    <row r="143">
      <c r="F143" s="247" t="n"/>
      <c r="G143" s="248" t="n"/>
      <c r="H143" s="309" t="n"/>
      <c r="I143" s="246" t="n"/>
    </row>
    <row r="144">
      <c r="F144" s="247" t="n"/>
      <c r="G144" s="248" t="n"/>
      <c r="H144" s="309" t="n"/>
      <c r="I144" s="246" t="n"/>
    </row>
    <row r="145">
      <c r="F145" s="247" t="n"/>
      <c r="G145" s="248" t="n"/>
      <c r="H145" s="309" t="n"/>
      <c r="I145" s="246" t="n"/>
    </row>
    <row r="146">
      <c r="F146" s="247" t="n"/>
      <c r="G146" s="248" t="n"/>
      <c r="H146" s="309" t="n"/>
      <c r="I146" s="246" t="n"/>
    </row>
    <row r="147">
      <c r="F147" s="247" t="n"/>
      <c r="G147" s="248" t="n"/>
      <c r="H147" s="309" t="n"/>
      <c r="I147" s="246" t="n"/>
    </row>
    <row r="148">
      <c r="F148" s="247" t="n"/>
      <c r="G148" s="248" t="n"/>
      <c r="H148" s="309" t="n"/>
      <c r="I148" s="246" t="n"/>
    </row>
    <row r="149">
      <c r="F149" s="247" t="n"/>
      <c r="G149" s="248" t="n"/>
      <c r="H149" s="309" t="n"/>
      <c r="I149" s="246" t="n"/>
    </row>
    <row r="150">
      <c r="F150" s="247" t="n"/>
      <c r="G150" s="248" t="n"/>
      <c r="H150" s="309" t="n"/>
      <c r="I150" s="246" t="n"/>
    </row>
    <row r="151">
      <c r="F151" s="247" t="n"/>
      <c r="G151" s="248" t="n"/>
      <c r="H151" s="309" t="n"/>
      <c r="I151" s="246" t="n"/>
    </row>
    <row r="152">
      <c r="F152" s="247" t="n"/>
      <c r="G152" s="248" t="n"/>
      <c r="H152" s="309" t="n"/>
      <c r="I152" s="246" t="n"/>
    </row>
    <row r="153">
      <c r="F153" s="247" t="n"/>
      <c r="G153" s="248" t="n"/>
      <c r="H153" s="309" t="n"/>
      <c r="I153" s="246" t="n"/>
    </row>
    <row r="154">
      <c r="F154" s="247" t="n"/>
      <c r="G154" s="248" t="n"/>
      <c r="H154" s="309" t="n"/>
      <c r="I154" s="246" t="n"/>
    </row>
    <row r="155">
      <c r="F155" s="247" t="n"/>
      <c r="G155" s="248" t="n"/>
      <c r="H155" s="309" t="n"/>
      <c r="I155" s="246" t="n"/>
    </row>
    <row r="156">
      <c r="F156" s="247" t="n"/>
      <c r="G156" s="248" t="n"/>
      <c r="H156" s="309" t="n"/>
      <c r="I156" s="246" t="n"/>
    </row>
    <row r="157">
      <c r="F157" s="247" t="n"/>
      <c r="G157" s="248" t="n"/>
      <c r="H157" s="309" t="n"/>
      <c r="I157" s="246" t="n"/>
    </row>
    <row r="158">
      <c r="F158" s="247" t="n"/>
      <c r="G158" s="248" t="n"/>
      <c r="H158" s="309" t="n"/>
      <c r="I158" s="246" t="n"/>
    </row>
    <row r="159">
      <c r="F159" s="247" t="n"/>
      <c r="G159" s="248" t="n"/>
      <c r="H159" s="309" t="n"/>
      <c r="I159" s="246" t="n"/>
    </row>
    <row r="160">
      <c r="F160" s="247" t="n"/>
      <c r="G160" s="248" t="n"/>
      <c r="H160" s="309" t="n"/>
      <c r="I160" s="246" t="n"/>
    </row>
    <row r="161">
      <c r="F161" s="247" t="n"/>
      <c r="G161" s="248" t="n"/>
      <c r="H161" s="309" t="n"/>
      <c r="I161" s="246" t="n"/>
    </row>
    <row r="162">
      <c r="F162" s="247" t="n"/>
      <c r="G162" s="248" t="n"/>
      <c r="H162" s="309" t="n"/>
      <c r="I162" s="246" t="n"/>
    </row>
    <row r="163">
      <c r="F163" s="247" t="n"/>
      <c r="G163" s="248" t="n"/>
      <c r="H163" s="309" t="n"/>
      <c r="I163" s="246" t="n"/>
    </row>
    <row r="164">
      <c r="F164" s="247" t="n"/>
      <c r="G164" s="248" t="n"/>
      <c r="H164" s="309" t="n"/>
      <c r="I164" s="246" t="n"/>
    </row>
    <row r="165">
      <c r="F165" s="247" t="n"/>
      <c r="G165" s="248" t="n"/>
      <c r="H165" s="309" t="n"/>
      <c r="I165" s="246" t="n"/>
    </row>
    <row r="166">
      <c r="F166" s="247" t="n"/>
      <c r="G166" s="248" t="n"/>
      <c r="H166" s="309" t="n"/>
      <c r="I166" s="246" t="n"/>
    </row>
    <row r="167">
      <c r="F167" s="247" t="n"/>
      <c r="G167" s="248" t="n"/>
      <c r="H167" s="309" t="n"/>
      <c r="I167" s="246" t="n"/>
    </row>
    <row r="168">
      <c r="F168" s="247" t="n"/>
      <c r="G168" s="248" t="n"/>
      <c r="H168" s="309" t="n"/>
      <c r="I168" s="246" t="n"/>
    </row>
    <row r="169">
      <c r="F169" s="247" t="n"/>
      <c r="G169" s="248" t="n"/>
      <c r="H169" s="309" t="n"/>
      <c r="I169" s="246" t="n"/>
    </row>
    <row r="170">
      <c r="F170" s="247" t="n"/>
      <c r="G170" s="248" t="n"/>
      <c r="H170" s="309" t="n"/>
      <c r="I170" s="246" t="n"/>
    </row>
    <row r="171">
      <c r="F171" s="247" t="n"/>
      <c r="G171" s="248" t="n"/>
      <c r="H171" s="309" t="n"/>
      <c r="I171" s="246" t="n"/>
    </row>
    <row r="172">
      <c r="F172" s="247" t="n"/>
      <c r="G172" s="248" t="n"/>
      <c r="H172" s="309" t="n"/>
      <c r="I172" s="246" t="n"/>
    </row>
    <row r="173">
      <c r="F173" s="247" t="n"/>
      <c r="G173" s="248" t="n"/>
      <c r="H173" s="309" t="n"/>
      <c r="I173" s="246" t="n"/>
    </row>
    <row r="174">
      <c r="F174" s="247" t="n"/>
      <c r="G174" s="248" t="n"/>
      <c r="H174" s="309" t="n"/>
      <c r="I174" s="246" t="n"/>
    </row>
    <row r="175">
      <c r="F175" s="247" t="n"/>
      <c r="G175" s="248" t="n"/>
      <c r="H175" s="309" t="n"/>
      <c r="I175" s="246" t="n"/>
    </row>
    <row r="176">
      <c r="F176" s="247" t="n"/>
      <c r="G176" s="248" t="n"/>
      <c r="H176" s="309" t="n"/>
      <c r="I176" s="246" t="n"/>
    </row>
    <row r="177">
      <c r="F177" s="247" t="n"/>
      <c r="G177" s="248" t="n"/>
      <c r="H177" s="309" t="n"/>
      <c r="I177" s="246" t="n"/>
    </row>
    <row r="178">
      <c r="F178" s="247" t="n"/>
      <c r="G178" s="248" t="n"/>
      <c r="H178" s="309" t="n"/>
      <c r="I178" s="246" t="n"/>
    </row>
    <row r="179">
      <c r="F179" s="247" t="n"/>
      <c r="G179" s="248" t="n"/>
      <c r="H179" s="309" t="n"/>
      <c r="I179" s="246" t="n"/>
    </row>
    <row r="180">
      <c r="F180" s="247" t="n"/>
      <c r="G180" s="248" t="n"/>
      <c r="H180" s="309" t="n"/>
      <c r="I180" s="246" t="n"/>
    </row>
    <row r="181">
      <c r="F181" s="247" t="n"/>
      <c r="G181" s="248" t="n"/>
      <c r="H181" s="309" t="n"/>
      <c r="I181" s="246" t="n"/>
    </row>
    <row r="182">
      <c r="F182" s="247" t="n"/>
      <c r="G182" s="248" t="n"/>
      <c r="H182" s="309" t="n"/>
      <c r="I182" s="246" t="n"/>
    </row>
    <row r="183">
      <c r="F183" s="247" t="n"/>
      <c r="G183" s="248" t="n"/>
      <c r="H183" s="309" t="n"/>
      <c r="I183" s="246" t="n"/>
    </row>
    <row r="184">
      <c r="F184" s="247" t="n"/>
      <c r="G184" s="248" t="n"/>
      <c r="H184" s="309" t="n"/>
      <c r="I184" s="246" t="n"/>
    </row>
  </sheetData>
  <mergeCells count="29">
    <mergeCell ref="B40:E40"/>
    <mergeCell ref="F69:G69"/>
    <mergeCell ref="B9:E9"/>
    <mergeCell ref="A75:C75"/>
    <mergeCell ref="B1:D1"/>
    <mergeCell ref="B6:E6"/>
    <mergeCell ref="B20:E20"/>
    <mergeCell ref="B15:E19"/>
    <mergeCell ref="B41:E41"/>
    <mergeCell ref="H6:I6"/>
    <mergeCell ref="A47:C47"/>
    <mergeCell ref="B13:E14"/>
    <mergeCell ref="F76:G76"/>
    <mergeCell ref="B7:E7"/>
    <mergeCell ref="B3:E3"/>
    <mergeCell ref="A43:C43"/>
    <mergeCell ref="B5:D5"/>
    <mergeCell ref="B30:E38"/>
    <mergeCell ref="B12:E12"/>
    <mergeCell ref="B4:D4"/>
    <mergeCell ref="F83:H121"/>
    <mergeCell ref="B39:E39"/>
    <mergeCell ref="B11:E11"/>
    <mergeCell ref="B2:E2"/>
    <mergeCell ref="H30:H38"/>
    <mergeCell ref="A82:C82"/>
    <mergeCell ref="B8:E8"/>
    <mergeCell ref="B10:E10"/>
    <mergeCell ref="F64:G64"/>
  </mergeCell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40"/>
  <sheetViews>
    <sheetView workbookViewId="0">
      <selection activeCell="H29" sqref="H29"/>
    </sheetView>
  </sheetViews>
  <sheetFormatPr baseColWidth="10" defaultRowHeight="15"/>
  <cols>
    <col width="35.7109375" bestFit="1" customWidth="1" style="441" min="1" max="1"/>
    <col width="10.28515625" bestFit="1" customWidth="1" style="441" min="2" max="2"/>
    <col width="5.7109375" customWidth="1" style="441" min="3" max="3"/>
    <col width="26.7109375" bestFit="1" customWidth="1" style="441" min="4" max="4"/>
  </cols>
  <sheetData>
    <row r="1">
      <c r="A1" s="55" t="inlineStr">
        <is>
          <t>Heures travaillées</t>
        </is>
      </c>
      <c r="B1" s="208">
        <f>'Tempo-Banco'!G53</f>
        <v/>
      </c>
    </row>
    <row r="2">
      <c r="A2" s="55" t="inlineStr">
        <is>
          <t>Heures Payées</t>
        </is>
      </c>
      <c r="B2" s="208">
        <f>'Tempo-Banco'!G54</f>
        <v/>
      </c>
    </row>
    <row r="3">
      <c r="A3" s="4" t="inlineStr">
        <is>
          <t>ETP 2021</t>
        </is>
      </c>
      <c r="B3" s="53">
        <f>B2/151.67</f>
        <v/>
      </c>
    </row>
    <row r="4">
      <c r="A4" s="55" t="inlineStr">
        <is>
          <t>Ecart</t>
        </is>
      </c>
      <c r="B4" s="208">
        <f>B2-B1</f>
        <v/>
      </c>
    </row>
    <row r="5">
      <c r="A5" s="55" t="inlineStr">
        <is>
          <t>Brut</t>
        </is>
      </c>
      <c r="B5" s="208">
        <f>'Tempo-Banco'!G70</f>
        <v/>
      </c>
    </row>
    <row r="6">
      <c r="A6" s="55" t="inlineStr">
        <is>
          <t>Charges</t>
        </is>
      </c>
      <c r="B6" s="208">
        <f>'Tempo-Banco'!G50</f>
        <v/>
      </c>
    </row>
    <row r="7">
      <c r="A7" s="55" t="inlineStr">
        <is>
          <t xml:space="preserve">Intempéries </t>
        </is>
      </c>
      <c r="B7" s="208">
        <f>'Tempo-Banco'!F36</f>
        <v/>
      </c>
    </row>
    <row r="8">
      <c r="A8" s="55" t="inlineStr">
        <is>
          <t>Allocation Chômage Partiel (AP)</t>
        </is>
      </c>
      <c r="B8" s="208">
        <f>'Tempo-Banco'!F38</f>
        <v/>
      </c>
    </row>
    <row r="9">
      <c r="A9" s="55" t="inlineStr">
        <is>
          <t>Congés Evt Fam</t>
        </is>
      </c>
      <c r="B9" s="208">
        <f>'Tempo-Banco'!F31</f>
        <v/>
      </c>
    </row>
    <row r="10">
      <c r="A10" s="55" t="inlineStr">
        <is>
          <t>AT</t>
        </is>
      </c>
      <c r="B10" s="208">
        <f>'Tempo-Banco'!F30</f>
        <v/>
      </c>
    </row>
    <row r="11">
      <c r="A11" s="55" t="inlineStr">
        <is>
          <t>Visites Médicales</t>
        </is>
      </c>
      <c r="B11" s="208">
        <f>'Tempo-Banco'!F33</f>
        <v/>
      </c>
    </row>
    <row r="12">
      <c r="A12" s="55" t="inlineStr">
        <is>
          <t>Formation Plan</t>
        </is>
      </c>
      <c r="B12" s="208">
        <f>'Tempo-Banco'!F13</f>
        <v/>
      </c>
    </row>
    <row r="13">
      <c r="A13" s="55" t="inlineStr">
        <is>
          <t>Formation HOPE</t>
        </is>
      </c>
      <c r="B13" s="208">
        <f>'Tempo-Banco'!F14</f>
        <v/>
      </c>
    </row>
    <row r="14">
      <c r="A14" s="55" t="inlineStr">
        <is>
          <t>Formation Client</t>
        </is>
      </c>
      <c r="B14" s="208" t="n">
        <v>0</v>
      </c>
    </row>
    <row r="15">
      <c r="A15" s="55" t="inlineStr">
        <is>
          <t>Hrs Fériées non fact</t>
        </is>
      </c>
      <c r="B15" s="208" t="n">
        <v>0</v>
      </c>
    </row>
    <row r="16">
      <c r="A16" s="55" t="inlineStr">
        <is>
          <t>Hrs RTT Aquises</t>
        </is>
      </c>
      <c r="B16" s="208">
        <f>'Tempo-Banco'!F34</f>
        <v/>
      </c>
    </row>
    <row r="17">
      <c r="A17" s="55" t="inlineStr">
        <is>
          <t>Hrs RTT Soldées</t>
        </is>
      </c>
      <c r="B17" s="208">
        <f>'Tempo-Banco'!F35</f>
        <v/>
      </c>
    </row>
    <row r="18">
      <c r="A18" s="55" t="inlineStr">
        <is>
          <t>CA</t>
        </is>
      </c>
      <c r="B18" s="208">
        <f>'Tempo-Banco'!F19</f>
        <v/>
      </c>
    </row>
    <row r="19">
      <c r="A19" s="57" t="n"/>
      <c r="B19" s="58" t="n"/>
    </row>
    <row r="20">
      <c r="A20" s="59" t="inlineStr">
        <is>
          <t>Nombre intérimaires</t>
        </is>
      </c>
      <c r="B20" s="60">
        <f>'Tempo-Banco'!F16</f>
        <v/>
      </c>
    </row>
    <row r="21">
      <c r="A21" s="59" t="inlineStr">
        <is>
          <t>Nombre de nouveaux intérimaires</t>
        </is>
      </c>
      <c r="B21" s="60">
        <f>'Tempo-Banco'!F41</f>
        <v/>
      </c>
    </row>
    <row r="22">
      <c r="A22" s="59" t="inlineStr">
        <is>
          <t>Nvx clients</t>
        </is>
      </c>
      <c r="B22" s="60">
        <f>'Tempo-Banco'!F18</f>
        <v/>
      </c>
    </row>
    <row r="23">
      <c r="A23" s="59" t="inlineStr">
        <is>
          <t>Nombre de clients</t>
        </is>
      </c>
      <c r="B23" s="60">
        <f>'Tempo-Banco'!F17</f>
        <v/>
      </c>
    </row>
    <row r="24">
      <c r="A24" s="59" t="inlineStr">
        <is>
          <t>RH</t>
        </is>
      </c>
      <c r="B24" s="60">
        <f>'Tempo-Banco'!F40</f>
        <v/>
      </c>
    </row>
    <row r="25" s="441">
      <c r="A25" s="59" t="n"/>
      <c r="B25" s="60" t="n"/>
    </row>
    <row r="26">
      <c r="A26" s="59" t="inlineStr">
        <is>
          <t>Nbr factures</t>
        </is>
      </c>
      <c r="B26" s="126" t="n"/>
    </row>
    <row r="27">
      <c r="A27" s="59" t="inlineStr">
        <is>
          <t>Nbr Contrats</t>
        </is>
      </c>
      <c r="B27" s="60">
        <f>'Tempo-Banco'!F15</f>
        <v/>
      </c>
    </row>
    <row r="28">
      <c r="A28" s="61" t="n"/>
      <c r="B28" s="62" t="n"/>
    </row>
    <row r="29">
      <c r="A29" s="64" t="inlineStr">
        <is>
          <t>Heures payées</t>
        </is>
      </c>
      <c r="B29" s="208">
        <f>B2</f>
        <v/>
      </c>
    </row>
    <row r="30">
      <c r="A30" s="64" t="inlineStr">
        <is>
          <t>Heures facturées</t>
        </is>
      </c>
      <c r="B30" s="208">
        <f>'Tempo-Banco'!C45</f>
        <v/>
      </c>
    </row>
    <row r="31">
      <c r="A31" s="67" t="inlineStr">
        <is>
          <t xml:space="preserve">Ecart </t>
        </is>
      </c>
      <c r="B31" s="66">
        <f>B29-B30</f>
        <v/>
      </c>
    </row>
    <row r="32">
      <c r="A32" s="64" t="inlineStr">
        <is>
          <t xml:space="preserve">Congés Evt Fam </t>
        </is>
      </c>
      <c r="B32" s="208">
        <f>B9</f>
        <v/>
      </c>
    </row>
    <row r="33">
      <c r="A33" s="64" t="inlineStr">
        <is>
          <t xml:space="preserve">Visites médicales </t>
        </is>
      </c>
      <c r="B33" s="208">
        <f>B11</f>
        <v/>
      </c>
    </row>
    <row r="34">
      <c r="A34" s="64" t="inlineStr">
        <is>
          <t xml:space="preserve">Formation JANUS </t>
        </is>
      </c>
      <c r="B34" s="208">
        <f>B12+B13</f>
        <v/>
      </c>
    </row>
    <row r="35">
      <c r="A35" s="64" t="inlineStr">
        <is>
          <t xml:space="preserve">Remboursement client </t>
        </is>
      </c>
      <c r="B35" s="208" t="n">
        <v>0</v>
      </c>
    </row>
    <row r="36">
      <c r="A36" s="64" t="inlineStr">
        <is>
          <t>Regul jour payéen trop ( Form. JANUS )</t>
        </is>
      </c>
      <c r="B36" s="208" t="n">
        <v>0</v>
      </c>
    </row>
    <row r="37">
      <c r="A37" s="64">
        <f>A15</f>
        <v/>
      </c>
      <c r="B37" s="208">
        <f>B15</f>
        <v/>
      </c>
    </row>
    <row r="38">
      <c r="A38" s="67" t="inlineStr">
        <is>
          <t xml:space="preserve">Régularisation </t>
        </is>
      </c>
      <c r="B38" s="66" t="n">
        <v>0</v>
      </c>
    </row>
    <row r="39">
      <c r="A39" s="64" t="inlineStr">
        <is>
          <t xml:space="preserve">VERIF </t>
        </is>
      </c>
      <c r="B39" s="68">
        <f>SUM(B32:B38)-B31</f>
        <v/>
      </c>
    </row>
    <row r="40">
      <c r="A40" s="64" t="inlineStr">
        <is>
          <t>Nombre d'avoirs</t>
        </is>
      </c>
      <c r="B40" s="55">
        <f>'Tempo-Banco'!F20</f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2330"/>
  <sheetViews>
    <sheetView topLeftCell="A1615" zoomScale="85" zoomScaleNormal="85" workbookViewId="0">
      <selection activeCell="C1425" sqref="C1425:C1625"/>
    </sheetView>
  </sheetViews>
  <sheetFormatPr baseColWidth="10" defaultColWidth="11.42578125" defaultRowHeight="15"/>
  <cols>
    <col width="4.5703125" customWidth="1" style="441" min="1" max="1"/>
    <col width="3.140625" customWidth="1" style="441" min="2" max="2"/>
    <col width="30.7109375" customWidth="1" style="441" min="3" max="3"/>
    <col width="9.85546875" customWidth="1" style="441" min="4" max="4"/>
    <col width="7.7109375" customWidth="1" style="441" min="5" max="5"/>
    <col width="8.85546875" customWidth="1" style="441" min="6" max="6"/>
    <col width="8" customWidth="1" style="441" min="7" max="7"/>
    <col width="11.42578125" customWidth="1" style="441" min="8" max="16384"/>
  </cols>
  <sheetData>
    <row r="1">
      <c r="C1" s="14" t="n"/>
    </row>
    <row r="2">
      <c r="B2" t="inlineStr">
        <is>
          <t>Bonjour,</t>
        </is>
      </c>
      <c r="D2" s="281" t="n"/>
      <c r="E2" s="281" t="n"/>
      <c r="F2" s="281" t="n"/>
      <c r="G2" s="281" t="n"/>
      <c r="H2" s="281" t="n"/>
      <c r="I2" s="281" t="n"/>
      <c r="J2" s="281" t="n"/>
      <c r="K2" s="281" t="n"/>
    </row>
    <row r="3">
      <c r="B3" s="281" t="n"/>
      <c r="D3" s="281" t="n"/>
      <c r="E3" s="281" t="n"/>
      <c r="F3" s="281" t="n"/>
      <c r="G3" s="281" t="n"/>
      <c r="H3" s="281" t="n"/>
      <c r="I3" s="281" t="n"/>
      <c r="J3" s="281" t="n"/>
      <c r="K3" s="281" t="n"/>
    </row>
    <row r="4">
      <c r="B4" t="inlineStr">
        <is>
          <t xml:space="preserve">Les BS et factures du mois peuvent être imprimés. </t>
        </is>
      </c>
      <c r="G4" s="281" t="n"/>
      <c r="H4" s="281" t="n"/>
      <c r="I4" s="281" t="n"/>
      <c r="J4" s="281" t="n"/>
      <c r="K4" s="281" t="n"/>
    </row>
    <row r="5">
      <c r="G5" s="281" t="n"/>
      <c r="H5" s="281" t="n"/>
      <c r="I5" s="281" t="n"/>
      <c r="J5" s="281" t="n"/>
      <c r="K5" s="281" t="n"/>
    </row>
    <row r="6">
      <c r="B6" t="inlineStr">
        <is>
          <t>Ci-dessous, un récapitulatif des particularités de la paie du mois :</t>
        </is>
      </c>
      <c r="G6" s="281" t="n"/>
      <c r="H6" s="281" t="n"/>
      <c r="I6" s="281" t="n"/>
      <c r="J6" s="281" t="n"/>
      <c r="K6" s="281" t="n"/>
    </row>
    <row r="8" customFormat="1" s="246">
      <c r="B8" s="282" t="inlineStr">
        <is>
          <t>→</t>
        </is>
      </c>
      <c r="C8" s="283" t="inlineStr">
        <is>
          <t>INFORMATIONS A PRENDRE EN COMPTE :</t>
        </is>
      </c>
    </row>
    <row r="9" s="441">
      <c r="A9" s="257" t="n"/>
      <c r="B9" s="284" t="inlineStr">
        <is>
          <t>-</t>
        </is>
      </c>
      <c r="C9">
        <f>IF('Tempo-Banco'!F83&lt;&gt;"",'Tempo-Banco'!F83,"")</f>
        <v/>
      </c>
      <c r="D9">
        <f>IF('Tempo-Banco'!G83&lt;&gt;"",'Tempo-Banco'!G83,"")</f>
        <v/>
      </c>
      <c r="E9">
        <f>IF('Tempo-Banco'!H83&lt;&gt;"",'Tempo-Banco'!H83,"")</f>
        <v/>
      </c>
      <c r="F9">
        <f>IF('Tempo-Banco'!I83&lt;&gt;"",'Tempo-Banco'!I83,"")</f>
        <v/>
      </c>
    </row>
    <row r="10" s="441">
      <c r="A10" s="257" t="n"/>
      <c r="B10" s="284" t="inlineStr">
        <is>
          <t>-</t>
        </is>
      </c>
      <c r="C10">
        <f>IF('Tempo-Banco'!F84&lt;&gt;"",'Tempo-Banco'!F84,"")</f>
        <v/>
      </c>
      <c r="D10">
        <f>IF('Tempo-Banco'!G84&lt;&gt;"",'Tempo-Banco'!G84,"")</f>
        <v/>
      </c>
      <c r="E10">
        <f>IF('Tempo-Banco'!H84&lt;&gt;"",'Tempo-Banco'!H84,"")</f>
        <v/>
      </c>
      <c r="F10">
        <f>IF('Tempo-Banco'!I84&lt;&gt;"",'Tempo-Banco'!I84,"")</f>
        <v/>
      </c>
    </row>
    <row r="11" s="441">
      <c r="A11" s="257" t="n"/>
      <c r="B11" s="284" t="inlineStr">
        <is>
          <t>-</t>
        </is>
      </c>
      <c r="C11">
        <f>IF('Tempo-Banco'!F85&lt;&gt;"",'Tempo-Banco'!F85,"")</f>
        <v/>
      </c>
      <c r="D11">
        <f>IF('Tempo-Banco'!G85&lt;&gt;"",'Tempo-Banco'!G85,"")</f>
        <v/>
      </c>
      <c r="E11">
        <f>IF('Tempo-Banco'!H85&lt;&gt;"",'Tempo-Banco'!H85,"")</f>
        <v/>
      </c>
      <c r="F11">
        <f>IF('Tempo-Banco'!I85&lt;&gt;"",'Tempo-Banco'!I85,"")</f>
        <v/>
      </c>
    </row>
    <row r="12" s="441">
      <c r="A12" s="257" t="n"/>
      <c r="B12" s="284" t="inlineStr">
        <is>
          <t>-</t>
        </is>
      </c>
      <c r="C12">
        <f>IF('Tempo-Banco'!F86&lt;&gt;"",'Tempo-Banco'!F86,"")</f>
        <v/>
      </c>
      <c r="D12">
        <f>IF('Tempo-Banco'!G86&lt;&gt;"",'Tempo-Banco'!G86,"")</f>
        <v/>
      </c>
      <c r="E12">
        <f>IF('Tempo-Banco'!H86&lt;&gt;"",'Tempo-Banco'!H86,"")</f>
        <v/>
      </c>
      <c r="F12">
        <f>IF('Tempo-Banco'!I86&lt;&gt;"",'Tempo-Banco'!I86,"")</f>
        <v/>
      </c>
    </row>
    <row r="13" s="441">
      <c r="A13" s="257" t="n"/>
      <c r="B13" s="284" t="inlineStr">
        <is>
          <t>-</t>
        </is>
      </c>
      <c r="C13">
        <f>IF('Tempo-Banco'!F88&lt;&gt;"",'Tempo-Banco'!F88,"")</f>
        <v/>
      </c>
      <c r="D13">
        <f>IF('Tempo-Banco'!G88&lt;&gt;"",'Tempo-Banco'!G88,"")</f>
        <v/>
      </c>
      <c r="E13">
        <f>IF('Tempo-Banco'!H88&lt;&gt;"",'Tempo-Banco'!H88,"")</f>
        <v/>
      </c>
      <c r="F13">
        <f>IF('Tempo-Banco'!I88&lt;&gt;"",'Tempo-Banco'!I88,"")</f>
        <v/>
      </c>
    </row>
    <row r="14" s="441">
      <c r="A14" s="257" t="n"/>
      <c r="B14" s="284" t="inlineStr">
        <is>
          <t>-</t>
        </is>
      </c>
      <c r="C14">
        <f>IF('Tempo-Banco'!F90&lt;&gt;"",'Tempo-Banco'!F90,"")</f>
        <v/>
      </c>
      <c r="D14">
        <f>IF('Tempo-Banco'!G90&lt;&gt;"",'Tempo-Banco'!G90,"")</f>
        <v/>
      </c>
      <c r="E14">
        <f>IF('Tempo-Banco'!H90&lt;&gt;"",'Tempo-Banco'!H90,"")</f>
        <v/>
      </c>
      <c r="F14">
        <f>IF('Tempo-Banco'!I90&lt;&gt;"",'Tempo-Banco'!I90,"")</f>
        <v/>
      </c>
    </row>
    <row r="15" s="441">
      <c r="A15" s="257" t="n"/>
      <c r="B15" s="284" t="inlineStr">
        <is>
          <t>-</t>
        </is>
      </c>
      <c r="C15">
        <f>IF('Tempo-Banco'!F91&lt;&gt;"",'Tempo-Banco'!F91,"")</f>
        <v/>
      </c>
      <c r="D15">
        <f>IF('Tempo-Banco'!#REF!&lt;&gt;"",'Tempo-Banco'!#REF!,"")</f>
        <v/>
      </c>
      <c r="E15">
        <f>IF('Tempo-Banco'!H91&lt;&gt;"",'Tempo-Banco'!H91,"")</f>
        <v/>
      </c>
      <c r="F15">
        <f>IF('Tempo-Banco'!I91&lt;&gt;"",'Tempo-Banco'!I91,"")</f>
        <v/>
      </c>
    </row>
    <row r="16" s="441">
      <c r="A16" s="257" t="n"/>
      <c r="B16" s="284" t="inlineStr">
        <is>
          <t>-</t>
        </is>
      </c>
      <c r="C16">
        <f>IF('Tempo-Banco'!F92&lt;&gt;"",'Tempo-Banco'!F92,"")</f>
        <v/>
      </c>
      <c r="D16">
        <f>IF('Tempo-Banco'!G92&lt;&gt;"",'Tempo-Banco'!G92,"")</f>
        <v/>
      </c>
      <c r="E16">
        <f>IF('Tempo-Banco'!H92&lt;&gt;"",'Tempo-Banco'!H92,"")</f>
        <v/>
      </c>
      <c r="F16">
        <f>IF('Tempo-Banco'!I92&lt;&gt;"",'Tempo-Banco'!I92,"")</f>
        <v/>
      </c>
    </row>
    <row r="17" s="441">
      <c r="A17" s="257" t="n"/>
      <c r="B17" s="284" t="inlineStr">
        <is>
          <t>-</t>
        </is>
      </c>
      <c r="C17">
        <f>IF('Tempo-Banco'!F93&lt;&gt;"",'Tempo-Banco'!F93,"")</f>
        <v/>
      </c>
      <c r="D17">
        <f>IF('Tempo-Banco'!G91&lt;&gt;"",'Tempo-Banco'!G91,"")</f>
        <v/>
      </c>
      <c r="E17">
        <f>IF('Tempo-Banco'!H93&lt;&gt;"",'Tempo-Banco'!H93,"")</f>
        <v/>
      </c>
      <c r="F17">
        <f>IF('Tempo-Banco'!I93&lt;&gt;"",'Tempo-Banco'!I93,"")</f>
        <v/>
      </c>
    </row>
    <row r="18" s="441">
      <c r="A18" s="257" t="n"/>
      <c r="B18" s="284" t="inlineStr">
        <is>
          <t>-</t>
        </is>
      </c>
      <c r="C18">
        <f>IF('Tempo-Banco'!F94&lt;&gt;"",'Tempo-Banco'!F94,"")</f>
        <v/>
      </c>
      <c r="D18">
        <f>IF('Tempo-Banco'!G94&lt;&gt;"",'Tempo-Banco'!G94,"")</f>
        <v/>
      </c>
      <c r="E18">
        <f>IF('Tempo-Banco'!H94&lt;&gt;"",'Tempo-Banco'!H94,"")</f>
        <v/>
      </c>
      <c r="F18">
        <f>IF('Tempo-Banco'!I94&lt;&gt;"",'Tempo-Banco'!I94,"")</f>
        <v/>
      </c>
    </row>
    <row r="19" s="441">
      <c r="A19" s="257" t="n"/>
      <c r="B19" s="284" t="inlineStr">
        <is>
          <t>-</t>
        </is>
      </c>
      <c r="C19">
        <f>IF('Tempo-Banco'!F95&lt;&gt;"",'Tempo-Banco'!F95,"")</f>
        <v/>
      </c>
      <c r="D19">
        <f>IF('Tempo-Banco'!G95&lt;&gt;"",'Tempo-Banco'!G95,"")</f>
        <v/>
      </c>
      <c r="E19">
        <f>IF('Tempo-Banco'!H95&lt;&gt;"",'Tempo-Banco'!H95,"")</f>
        <v/>
      </c>
      <c r="F19">
        <f>IF('Tempo-Banco'!I95&lt;&gt;"",'Tempo-Banco'!I95,"")</f>
        <v/>
      </c>
    </row>
    <row r="20" s="441">
      <c r="A20" s="257" t="n"/>
      <c r="B20" s="284" t="inlineStr">
        <is>
          <t>-</t>
        </is>
      </c>
      <c r="C20">
        <f>IF('Tempo-Banco'!F96&lt;&gt;"",'Tempo-Banco'!F96,"")</f>
        <v/>
      </c>
      <c r="D20">
        <f>IF('Tempo-Banco'!G96&lt;&gt;"",'Tempo-Banco'!G96,"")</f>
        <v/>
      </c>
      <c r="E20">
        <f>IF('Tempo-Banco'!H96&lt;&gt;"",'Tempo-Banco'!H96,"")</f>
        <v/>
      </c>
      <c r="F20">
        <f>IF('Tempo-Banco'!I96&lt;&gt;"",'Tempo-Banco'!I96,"")</f>
        <v/>
      </c>
    </row>
    <row r="21" s="441">
      <c r="A21" s="257" t="n"/>
      <c r="B21" s="284" t="inlineStr">
        <is>
          <t>-</t>
        </is>
      </c>
      <c r="C21">
        <f>IF('Tempo-Banco'!F97&lt;&gt;"",'Tempo-Banco'!F97,"")</f>
        <v/>
      </c>
      <c r="D21">
        <f>IF('Tempo-Banco'!G97&lt;&gt;"",'Tempo-Banco'!G97,"")</f>
        <v/>
      </c>
      <c r="E21">
        <f>IF('Tempo-Banco'!H97&lt;&gt;"",'Tempo-Banco'!H97,"")</f>
        <v/>
      </c>
      <c r="F21">
        <f>IF('Tempo-Banco'!I97&lt;&gt;"",'Tempo-Banco'!I97,"")</f>
        <v/>
      </c>
    </row>
    <row r="22" s="441">
      <c r="A22" s="257" t="n"/>
      <c r="B22" s="284" t="inlineStr">
        <is>
          <t>-</t>
        </is>
      </c>
      <c r="C22">
        <f>IF('Tempo-Banco'!F98&lt;&gt;"",'Tempo-Banco'!F98,"")</f>
        <v/>
      </c>
      <c r="D22">
        <f>IF('Tempo-Banco'!G98&lt;&gt;"",'Tempo-Banco'!G98,"")</f>
        <v/>
      </c>
      <c r="E22">
        <f>IF('Tempo-Banco'!H98&lt;&gt;"",'Tempo-Banco'!H98,"")</f>
        <v/>
      </c>
      <c r="F22">
        <f>IF('Tempo-Banco'!I98&lt;&gt;"",'Tempo-Banco'!I98,"")</f>
        <v/>
      </c>
    </row>
    <row r="23" s="441">
      <c r="A23" s="257" t="n"/>
      <c r="B23" s="284" t="inlineStr">
        <is>
          <t>-</t>
        </is>
      </c>
      <c r="C23">
        <f>IF('Tempo-Banco'!F99&lt;&gt;"",'Tempo-Banco'!F99,"")</f>
        <v/>
      </c>
      <c r="D23">
        <f>IF('Tempo-Banco'!G99&lt;&gt;"",'Tempo-Banco'!G99,"")</f>
        <v/>
      </c>
      <c r="E23">
        <f>IF('Tempo-Banco'!H99&lt;&gt;"",'Tempo-Banco'!H99,"")</f>
        <v/>
      </c>
      <c r="F23">
        <f>IF('Tempo-Banco'!I99&lt;&gt;"",'Tempo-Banco'!I99,"")</f>
        <v/>
      </c>
    </row>
    <row r="24" s="441">
      <c r="A24" s="257" t="n"/>
      <c r="B24" s="284" t="inlineStr">
        <is>
          <t>-</t>
        </is>
      </c>
      <c r="C24">
        <f>IF('Tempo-Banco'!F100&lt;&gt;"",'Tempo-Banco'!F100,"")</f>
        <v/>
      </c>
      <c r="D24">
        <f>IF('Tempo-Banco'!G100&lt;&gt;"",'Tempo-Banco'!G100,"")</f>
        <v/>
      </c>
      <c r="E24">
        <f>IF('Tempo-Banco'!H100&lt;&gt;"",'Tempo-Banco'!H100,"")</f>
        <v/>
      </c>
      <c r="F24">
        <f>IF('Tempo-Banco'!I100&lt;&gt;"",'Tempo-Banco'!I100,"")</f>
        <v/>
      </c>
    </row>
    <row r="25" s="441">
      <c r="A25" s="257" t="n"/>
      <c r="B25" s="284" t="inlineStr">
        <is>
          <t>-</t>
        </is>
      </c>
      <c r="C25">
        <f>IF('Tempo-Banco'!F101&lt;&gt;"",'Tempo-Banco'!F101,"")</f>
        <v/>
      </c>
      <c r="D25">
        <f>IF('Tempo-Banco'!G101&lt;&gt;"",'Tempo-Banco'!G101,"")</f>
        <v/>
      </c>
      <c r="E25">
        <f>IF('Tempo-Banco'!H101&lt;&gt;"",'Tempo-Banco'!H101,"")</f>
        <v/>
      </c>
      <c r="F25">
        <f>IF('Tempo-Banco'!I101&lt;&gt;"",'Tempo-Banco'!I101,"")</f>
        <v/>
      </c>
    </row>
    <row r="26" s="441">
      <c r="A26" s="257" t="n"/>
      <c r="B26" s="284" t="inlineStr">
        <is>
          <t>-</t>
        </is>
      </c>
      <c r="C26">
        <f>IF('Tempo-Banco'!F102&lt;&gt;"",'Tempo-Banco'!F102,"")</f>
        <v/>
      </c>
      <c r="D26">
        <f>IF('Tempo-Banco'!G102&lt;&gt;"",'Tempo-Banco'!G102,"")</f>
        <v/>
      </c>
      <c r="E26">
        <f>IF('Tempo-Banco'!H102&lt;&gt;"",'Tempo-Banco'!H102,"")</f>
        <v/>
      </c>
      <c r="F26">
        <f>IF('Tempo-Banco'!I102&lt;&gt;"",'Tempo-Banco'!I102,"")</f>
        <v/>
      </c>
    </row>
    <row r="27" s="441">
      <c r="A27" s="257" t="n"/>
      <c r="B27" s="284" t="inlineStr">
        <is>
          <t>-</t>
        </is>
      </c>
      <c r="C27">
        <f>IF('Tempo-Banco'!F103&lt;&gt;"",'Tempo-Banco'!F103,"")</f>
        <v/>
      </c>
      <c r="D27">
        <f>IF('Tempo-Banco'!G103&lt;&gt;"",'Tempo-Banco'!G103,"")</f>
        <v/>
      </c>
      <c r="E27">
        <f>IF('Tempo-Banco'!H103&lt;&gt;"",'Tempo-Banco'!H103,"")</f>
        <v/>
      </c>
      <c r="F27">
        <f>IF('Tempo-Banco'!I103&lt;&gt;"",'Tempo-Banco'!I103,"")</f>
        <v/>
      </c>
    </row>
    <row r="28" s="441">
      <c r="A28" s="257" t="n"/>
      <c r="B28" s="284" t="inlineStr">
        <is>
          <t>-</t>
        </is>
      </c>
      <c r="C28">
        <f>IF('Tempo-Banco'!F104&lt;&gt;"",'Tempo-Banco'!F104,"")</f>
        <v/>
      </c>
      <c r="D28">
        <f>IF('Tempo-Banco'!G104&lt;&gt;"",'Tempo-Banco'!G104,"")</f>
        <v/>
      </c>
      <c r="E28">
        <f>IF('Tempo-Banco'!H104&lt;&gt;"",'Tempo-Banco'!H104,"")</f>
        <v/>
      </c>
      <c r="F28">
        <f>IF('Tempo-Banco'!I104&lt;&gt;"",'Tempo-Banco'!I104,"")</f>
        <v/>
      </c>
    </row>
    <row r="29" s="441">
      <c r="A29" s="257" t="n"/>
      <c r="B29" s="284" t="inlineStr">
        <is>
          <t>-</t>
        </is>
      </c>
      <c r="C29">
        <f>IF('Tempo-Banco'!F105&lt;&gt;"",'Tempo-Banco'!F105,"")</f>
        <v/>
      </c>
      <c r="D29">
        <f>IF('Tempo-Banco'!G105&lt;&gt;"",'Tempo-Banco'!G105,"")</f>
        <v/>
      </c>
      <c r="E29">
        <f>IF('Tempo-Banco'!H105&lt;&gt;"",'Tempo-Banco'!H105,"")</f>
        <v/>
      </c>
      <c r="F29">
        <f>IF('Tempo-Banco'!I105&lt;&gt;"",'Tempo-Banco'!I105,"")</f>
        <v/>
      </c>
    </row>
    <row r="30" s="441">
      <c r="A30" s="257" t="n"/>
      <c r="B30" s="284" t="inlineStr">
        <is>
          <t>-</t>
        </is>
      </c>
      <c r="C30">
        <f>IF('Tempo-Banco'!F106&lt;&gt;"",'Tempo-Banco'!F106,"")</f>
        <v/>
      </c>
      <c r="D30">
        <f>IF('Tempo-Banco'!G106&lt;&gt;"",'Tempo-Banco'!G106,"")</f>
        <v/>
      </c>
      <c r="E30">
        <f>IF('Tempo-Banco'!H106&lt;&gt;"",'Tempo-Banco'!H106,"")</f>
        <v/>
      </c>
      <c r="F30">
        <f>IF('Tempo-Banco'!I106&lt;&gt;"",'Tempo-Banco'!I106,"")</f>
        <v/>
      </c>
    </row>
    <row r="31" s="441">
      <c r="A31" s="257" t="n"/>
      <c r="B31" s="284" t="inlineStr">
        <is>
          <t>-</t>
        </is>
      </c>
      <c r="C31">
        <f>IF('Tempo-Banco'!F107&lt;&gt;"",'Tempo-Banco'!F107,"")</f>
        <v/>
      </c>
      <c r="D31">
        <f>IF('Tempo-Banco'!G107&lt;&gt;"",'Tempo-Banco'!G107,"")</f>
        <v/>
      </c>
      <c r="E31">
        <f>IF('Tempo-Banco'!H107&lt;&gt;"",'Tempo-Banco'!H107,"")</f>
        <v/>
      </c>
      <c r="F31">
        <f>IF('Tempo-Banco'!I107&lt;&gt;"",'Tempo-Banco'!I107,"")</f>
        <v/>
      </c>
    </row>
    <row r="32" s="441">
      <c r="A32" s="257" t="n"/>
      <c r="B32" s="284" t="inlineStr">
        <is>
          <t>-</t>
        </is>
      </c>
      <c r="C32">
        <f>IF('Tempo-Banco'!F108&lt;&gt;"",'Tempo-Banco'!F108,"")</f>
        <v/>
      </c>
      <c r="D32">
        <f>IF('Tempo-Banco'!G108&lt;&gt;"",'Tempo-Banco'!G108,"")</f>
        <v/>
      </c>
      <c r="E32">
        <f>IF('Tempo-Banco'!H108&lt;&gt;"",'Tempo-Banco'!H108,"")</f>
        <v/>
      </c>
      <c r="F32">
        <f>IF('Tempo-Banco'!I108&lt;&gt;"",'Tempo-Banco'!I108,"")</f>
        <v/>
      </c>
    </row>
    <row r="33" s="441">
      <c r="A33" s="257" t="n"/>
      <c r="B33" s="284" t="inlineStr">
        <is>
          <t>-</t>
        </is>
      </c>
      <c r="C33">
        <f>IF('Tempo-Banco'!F109&lt;&gt;"",'Tempo-Banco'!F109,"")</f>
        <v/>
      </c>
      <c r="D33">
        <f>IF('Tempo-Banco'!G109&lt;&gt;"",'Tempo-Banco'!G109,"")</f>
        <v/>
      </c>
      <c r="E33">
        <f>IF('Tempo-Banco'!H109&lt;&gt;"",'Tempo-Banco'!H109,"")</f>
        <v/>
      </c>
      <c r="F33">
        <f>IF('Tempo-Banco'!I109&lt;&gt;"",'Tempo-Banco'!I109,"")</f>
        <v/>
      </c>
    </row>
    <row r="34" s="441">
      <c r="A34" s="257" t="n"/>
      <c r="B34" s="284" t="inlineStr">
        <is>
          <t>-</t>
        </is>
      </c>
      <c r="C34">
        <f>IF('Tempo-Banco'!F110&lt;&gt;"",'Tempo-Banco'!F110,"")</f>
        <v/>
      </c>
      <c r="D34">
        <f>IF('Tempo-Banco'!G110&lt;&gt;"",'Tempo-Banco'!G110,"")</f>
        <v/>
      </c>
      <c r="E34">
        <f>IF('Tempo-Banco'!H110&lt;&gt;"",'Tempo-Banco'!H110,"")</f>
        <v/>
      </c>
      <c r="F34">
        <f>IF('Tempo-Banco'!I110&lt;&gt;"",'Tempo-Banco'!I110,"")</f>
        <v/>
      </c>
    </row>
    <row r="35" s="441">
      <c r="A35" s="257" t="n"/>
      <c r="B35" s="284" t="inlineStr">
        <is>
          <t>-</t>
        </is>
      </c>
      <c r="C35">
        <f>IF('Tempo-Banco'!F111&lt;&gt;"",'Tempo-Banco'!F111,"")</f>
        <v/>
      </c>
      <c r="D35">
        <f>IF('Tempo-Banco'!G111&lt;&gt;"",'Tempo-Banco'!G111,"")</f>
        <v/>
      </c>
      <c r="E35">
        <f>IF('Tempo-Banco'!H111&lt;&gt;"",'Tempo-Banco'!H111,"")</f>
        <v/>
      </c>
      <c r="F35">
        <f>IF('Tempo-Banco'!I111&lt;&gt;"",'Tempo-Banco'!I111,"")</f>
        <v/>
      </c>
    </row>
    <row r="36" s="441">
      <c r="A36" s="257" t="n"/>
      <c r="B36" s="284" t="inlineStr">
        <is>
          <t>-</t>
        </is>
      </c>
      <c r="C36">
        <f>IF('Tempo-Banco'!F112&lt;&gt;"",'Tempo-Banco'!F112,"")</f>
        <v/>
      </c>
      <c r="D36">
        <f>IF('Tempo-Banco'!G112&lt;&gt;"",'Tempo-Banco'!G112,"")</f>
        <v/>
      </c>
      <c r="E36">
        <f>IF('Tempo-Banco'!H112&lt;&gt;"",'Tempo-Banco'!H112,"")</f>
        <v/>
      </c>
      <c r="F36">
        <f>IF('Tempo-Banco'!I112&lt;&gt;"",'Tempo-Banco'!I112,"")</f>
        <v/>
      </c>
    </row>
    <row r="37" s="441">
      <c r="A37" s="257" t="n"/>
      <c r="B37" s="284" t="inlineStr">
        <is>
          <t>-</t>
        </is>
      </c>
      <c r="C37">
        <f>IF('Tempo-Banco'!F113&lt;&gt;"",'Tempo-Banco'!F113,"")</f>
        <v/>
      </c>
      <c r="D37">
        <f>IF('Tempo-Banco'!G113&lt;&gt;"",'Tempo-Banco'!G113,"")</f>
        <v/>
      </c>
      <c r="E37">
        <f>IF('Tempo-Banco'!H113&lt;&gt;"",'Tempo-Banco'!H113,"")</f>
        <v/>
      </c>
      <c r="F37">
        <f>IF('Tempo-Banco'!I113&lt;&gt;"",'Tempo-Banco'!I113,"")</f>
        <v/>
      </c>
    </row>
    <row r="38" s="441">
      <c r="A38" s="257" t="n"/>
      <c r="B38" s="284" t="inlineStr">
        <is>
          <t>-</t>
        </is>
      </c>
      <c r="C38">
        <f>IF('Tempo-Banco'!F114&lt;&gt;"",'Tempo-Banco'!F114,"")</f>
        <v/>
      </c>
      <c r="D38">
        <f>IF('Tempo-Banco'!G114&lt;&gt;"",'Tempo-Banco'!G114,"")</f>
        <v/>
      </c>
      <c r="E38">
        <f>IF('Tempo-Banco'!H114&lt;&gt;"",'Tempo-Banco'!H114,"")</f>
        <v/>
      </c>
      <c r="F38">
        <f>IF('Tempo-Banco'!I114&lt;&gt;"",'Tempo-Banco'!I114,"")</f>
        <v/>
      </c>
    </row>
    <row r="39" s="441">
      <c r="A39" s="257" t="n"/>
      <c r="B39" s="284" t="inlineStr">
        <is>
          <t>-</t>
        </is>
      </c>
      <c r="C39">
        <f>IF('Tempo-Banco'!F115&lt;&gt;"",'Tempo-Banco'!F115,"")</f>
        <v/>
      </c>
      <c r="D39">
        <f>IF('Tempo-Banco'!G115&lt;&gt;"",'Tempo-Banco'!G115,"")</f>
        <v/>
      </c>
      <c r="E39">
        <f>IF('Tempo-Banco'!H115&lt;&gt;"",'Tempo-Banco'!H115,"")</f>
        <v/>
      </c>
      <c r="F39">
        <f>IF('Tempo-Banco'!I115&lt;&gt;"",'Tempo-Banco'!I115,"")</f>
        <v/>
      </c>
    </row>
    <row r="40" s="441">
      <c r="A40" s="257" t="n"/>
      <c r="B40" s="284" t="inlineStr">
        <is>
          <t>-</t>
        </is>
      </c>
      <c r="C40">
        <f>IF('Tempo-Banco'!F116&lt;&gt;"",'Tempo-Banco'!F116,"")</f>
        <v/>
      </c>
      <c r="D40">
        <f>IF('Tempo-Banco'!G116&lt;&gt;"",'Tempo-Banco'!G116,"")</f>
        <v/>
      </c>
      <c r="E40">
        <f>IF('Tempo-Banco'!H116&lt;&gt;"",'Tempo-Banco'!H116,"")</f>
        <v/>
      </c>
      <c r="F40">
        <f>IF('Tempo-Banco'!I116&lt;&gt;"",'Tempo-Banco'!I116,"")</f>
        <v/>
      </c>
    </row>
    <row r="41" s="441">
      <c r="A41" s="257" t="n"/>
      <c r="B41" s="284" t="inlineStr">
        <is>
          <t>-</t>
        </is>
      </c>
      <c r="C41">
        <f>IF('Tempo-Banco'!F117&lt;&gt;"",'Tempo-Banco'!F117,"")</f>
        <v/>
      </c>
      <c r="D41">
        <f>IF('Tempo-Banco'!G117&lt;&gt;"",'Tempo-Banco'!G117,"")</f>
        <v/>
      </c>
      <c r="E41">
        <f>IF('Tempo-Banco'!H117&lt;&gt;"",'Tempo-Banco'!H117,"")</f>
        <v/>
      </c>
      <c r="F41">
        <f>IF('Tempo-Banco'!I117&lt;&gt;"",'Tempo-Banco'!I117,"")</f>
        <v/>
      </c>
    </row>
    <row r="42" s="441">
      <c r="A42" s="257" t="n"/>
      <c r="B42" s="284" t="inlineStr">
        <is>
          <t>-</t>
        </is>
      </c>
      <c r="C42">
        <f>IF('Tempo-Banco'!F118&lt;&gt;"",'Tempo-Banco'!F118,"")</f>
        <v/>
      </c>
      <c r="D42">
        <f>IF('Tempo-Banco'!G118&lt;&gt;"",'Tempo-Banco'!G118,"")</f>
        <v/>
      </c>
      <c r="E42">
        <f>IF('Tempo-Banco'!H118&lt;&gt;"",'Tempo-Banco'!H118,"")</f>
        <v/>
      </c>
      <c r="F42">
        <f>IF('Tempo-Banco'!I118&lt;&gt;"",'Tempo-Banco'!I118,"")</f>
        <v/>
      </c>
    </row>
    <row r="43" s="441">
      <c r="A43" s="257" t="n"/>
      <c r="B43" s="284" t="inlineStr">
        <is>
          <t>-</t>
        </is>
      </c>
      <c r="C43">
        <f>IF('Tempo-Banco'!F119&lt;&gt;"",'Tempo-Banco'!F119,"")</f>
        <v/>
      </c>
      <c r="D43">
        <f>IF('Tempo-Banco'!G119&lt;&gt;"",'Tempo-Banco'!G119,"")</f>
        <v/>
      </c>
      <c r="E43">
        <f>IF('Tempo-Banco'!H119&lt;&gt;"",'Tempo-Banco'!H119,"")</f>
        <v/>
      </c>
      <c r="F43">
        <f>IF('Tempo-Banco'!I119&lt;&gt;"",'Tempo-Banco'!I119,"")</f>
        <v/>
      </c>
    </row>
    <row r="44" s="441">
      <c r="A44" s="257" t="n"/>
      <c r="B44" s="284" t="inlineStr">
        <is>
          <t>-</t>
        </is>
      </c>
      <c r="C44">
        <f>IF('Tempo-Banco'!F120&lt;&gt;"",'Tempo-Banco'!F120,"")</f>
        <v/>
      </c>
      <c r="D44">
        <f>IF('Tempo-Banco'!G120&lt;&gt;"",'Tempo-Banco'!G120,"")</f>
        <v/>
      </c>
      <c r="E44">
        <f>IF('Tempo-Banco'!H120&lt;&gt;"",'Tempo-Banco'!H120,"")</f>
        <v/>
      </c>
      <c r="F44">
        <f>IF('Tempo-Banco'!I120&lt;&gt;"",'Tempo-Banco'!I120,"")</f>
        <v/>
      </c>
    </row>
    <row r="45" s="441">
      <c r="A45" s="257" t="n"/>
      <c r="B45" s="284" t="inlineStr">
        <is>
          <t>-</t>
        </is>
      </c>
      <c r="C45">
        <f>IF('Tempo-Banco'!F121&lt;&gt;"",'Tempo-Banco'!F121,"")</f>
        <v/>
      </c>
      <c r="D45">
        <f>IF('Tempo-Banco'!G121&lt;&gt;"",'Tempo-Banco'!G121,"")</f>
        <v/>
      </c>
      <c r="E45">
        <f>IF('Tempo-Banco'!H121&lt;&gt;"",'Tempo-Banco'!H121,"")</f>
        <v/>
      </c>
      <c r="F45">
        <f>IF('Tempo-Banco'!I121&lt;&gt;"",'Tempo-Banco'!I121,"")</f>
        <v/>
      </c>
    </row>
    <row r="46" s="441">
      <c r="A46" s="257" t="n"/>
      <c r="B46" s="284" t="inlineStr">
        <is>
          <t>-</t>
        </is>
      </c>
      <c r="C46">
        <f>IF('Tempo-Banco'!F122&lt;&gt;"",'Tempo-Banco'!F122,"")</f>
        <v/>
      </c>
      <c r="D46">
        <f>IF('Tempo-Banco'!G122&lt;&gt;"",'Tempo-Banco'!G122,"")</f>
        <v/>
      </c>
      <c r="E46">
        <f>IF('Tempo-Banco'!H122&lt;&gt;"",'Tempo-Banco'!H122,"")</f>
        <v/>
      </c>
      <c r="F46">
        <f>IF('Tempo-Banco'!I122&lt;&gt;"",'Tempo-Banco'!I122,"")</f>
        <v/>
      </c>
    </row>
    <row r="47" s="441">
      <c r="A47" s="257" t="n"/>
      <c r="B47" s="284" t="inlineStr">
        <is>
          <t>-</t>
        </is>
      </c>
      <c r="C47">
        <f>IF('Tempo-Banco'!F123&lt;&gt;"",'Tempo-Banco'!F123,"")</f>
        <v/>
      </c>
      <c r="D47">
        <f>IF('Tempo-Banco'!G123&lt;&gt;"",'Tempo-Banco'!G123,"")</f>
        <v/>
      </c>
      <c r="E47">
        <f>IF('Tempo-Banco'!H123&lt;&gt;"",'Tempo-Banco'!H123,"")</f>
        <v/>
      </c>
      <c r="F47">
        <f>IF('Tempo-Banco'!I123&lt;&gt;"",'Tempo-Banco'!I123,"")</f>
        <v/>
      </c>
    </row>
    <row r="48" s="441">
      <c r="A48" s="257" t="n"/>
      <c r="B48" s="284" t="inlineStr">
        <is>
          <t>-</t>
        </is>
      </c>
      <c r="C48">
        <f>IF('Tempo-Banco'!F124&lt;&gt;"",'Tempo-Banco'!F124,"")</f>
        <v/>
      </c>
      <c r="D48">
        <f>IF('Tempo-Banco'!G124&lt;&gt;"",'Tempo-Banco'!G124,"")</f>
        <v/>
      </c>
      <c r="E48">
        <f>IF('Tempo-Banco'!H124&lt;&gt;"",'Tempo-Banco'!H124,"")</f>
        <v/>
      </c>
      <c r="F48">
        <f>IF('Tempo-Banco'!I124&lt;&gt;"",'Tempo-Banco'!I124,"")</f>
        <v/>
      </c>
    </row>
    <row r="49" s="441">
      <c r="A49" s="257" t="n"/>
      <c r="B49" s="284" t="inlineStr">
        <is>
          <t>-</t>
        </is>
      </c>
      <c r="C49">
        <f>IF('Tempo-Banco'!F125&lt;&gt;"",'Tempo-Banco'!F125,"")</f>
        <v/>
      </c>
      <c r="D49">
        <f>IF('Tempo-Banco'!G125&lt;&gt;"",'Tempo-Banco'!G125,"")</f>
        <v/>
      </c>
      <c r="E49">
        <f>IF('Tempo-Banco'!H125&lt;&gt;"",'Tempo-Banco'!H125,"")</f>
        <v/>
      </c>
      <c r="F49">
        <f>IF('Tempo-Banco'!I125&lt;&gt;"",'Tempo-Banco'!I125,"")</f>
        <v/>
      </c>
    </row>
    <row r="50" s="441">
      <c r="A50" s="257" t="n"/>
      <c r="B50" s="284" t="inlineStr">
        <is>
          <t>-</t>
        </is>
      </c>
      <c r="C50">
        <f>IF('Tempo-Banco'!F126&lt;&gt;"",'Tempo-Banco'!F126,"")</f>
        <v/>
      </c>
      <c r="D50">
        <f>IF('Tempo-Banco'!G126&lt;&gt;"",'Tempo-Banco'!G126,"")</f>
        <v/>
      </c>
      <c r="E50">
        <f>IF('Tempo-Banco'!H126&lt;&gt;"",'Tempo-Banco'!H126,"")</f>
        <v/>
      </c>
      <c r="F50">
        <f>IF('Tempo-Banco'!I126&lt;&gt;"",'Tempo-Banco'!I126,"")</f>
        <v/>
      </c>
    </row>
    <row r="51" s="441">
      <c r="A51" s="257" t="n"/>
      <c r="B51" s="284" t="inlineStr">
        <is>
          <t>-</t>
        </is>
      </c>
      <c r="C51">
        <f>IF('Tempo-Banco'!F127&lt;&gt;"",'Tempo-Banco'!F127,"")</f>
        <v/>
      </c>
      <c r="D51">
        <f>IF('Tempo-Banco'!G127&lt;&gt;"",'Tempo-Banco'!G127,"")</f>
        <v/>
      </c>
      <c r="E51">
        <f>IF('Tempo-Banco'!H127&lt;&gt;"",'Tempo-Banco'!H127,"")</f>
        <v/>
      </c>
      <c r="F51">
        <f>IF('Tempo-Banco'!I127&lt;&gt;"",'Tempo-Banco'!I127,"")</f>
        <v/>
      </c>
    </row>
    <row r="52" s="441">
      <c r="A52" s="257" t="n"/>
      <c r="B52" s="284" t="inlineStr">
        <is>
          <t>-</t>
        </is>
      </c>
      <c r="C52">
        <f>IF('Tempo-Banco'!F128&lt;&gt;"",'Tempo-Banco'!F128,"")</f>
        <v/>
      </c>
      <c r="D52">
        <f>IF('Tempo-Banco'!G128&lt;&gt;"",'Tempo-Banco'!G128,"")</f>
        <v/>
      </c>
      <c r="E52">
        <f>IF('Tempo-Banco'!H128&lt;&gt;"",'Tempo-Banco'!H128,"")</f>
        <v/>
      </c>
      <c r="F52">
        <f>IF('Tempo-Banco'!I128&lt;&gt;"",'Tempo-Banco'!I128,"")</f>
        <v/>
      </c>
    </row>
    <row r="53" s="441">
      <c r="A53" s="257" t="n"/>
      <c r="B53" s="284" t="inlineStr">
        <is>
          <t>-</t>
        </is>
      </c>
      <c r="C53">
        <f>IF('Tempo-Banco'!F129&lt;&gt;"",'Tempo-Banco'!F129,"")</f>
        <v/>
      </c>
      <c r="D53">
        <f>IF('Tempo-Banco'!G129&lt;&gt;"",'Tempo-Banco'!G129,"")</f>
        <v/>
      </c>
      <c r="E53">
        <f>IF('Tempo-Banco'!H129&lt;&gt;"",'Tempo-Banco'!H129,"")</f>
        <v/>
      </c>
      <c r="F53">
        <f>IF('Tempo-Banco'!I129&lt;&gt;"",'Tempo-Banco'!I129,"")</f>
        <v/>
      </c>
    </row>
    <row r="54" s="441">
      <c r="A54" s="257" t="n"/>
      <c r="B54" s="284" t="inlineStr">
        <is>
          <t>-</t>
        </is>
      </c>
      <c r="C54">
        <f>IF('Tempo-Banco'!F130&lt;&gt;"",'Tempo-Banco'!F130,"")</f>
        <v/>
      </c>
      <c r="D54">
        <f>IF('Tempo-Banco'!G130&lt;&gt;"",'Tempo-Banco'!G130,"")</f>
        <v/>
      </c>
      <c r="E54">
        <f>IF('Tempo-Banco'!H130&lt;&gt;"",'Tempo-Banco'!H130,"")</f>
        <v/>
      </c>
      <c r="F54">
        <f>IF('Tempo-Banco'!I130&lt;&gt;"",'Tempo-Banco'!I130,"")</f>
        <v/>
      </c>
    </row>
    <row r="55" s="441">
      <c r="A55" s="257" t="n"/>
      <c r="B55" s="284" t="inlineStr">
        <is>
          <t>-</t>
        </is>
      </c>
      <c r="C55">
        <f>IF('Tempo-Banco'!F131&lt;&gt;"",'Tempo-Banco'!F131,"")</f>
        <v/>
      </c>
      <c r="D55">
        <f>IF('Tempo-Banco'!G131&lt;&gt;"",'Tempo-Banco'!G131,"")</f>
        <v/>
      </c>
      <c r="E55">
        <f>IF('Tempo-Banco'!H131&lt;&gt;"",'Tempo-Banco'!H131,"")</f>
        <v/>
      </c>
      <c r="F55">
        <f>IF('Tempo-Banco'!I131&lt;&gt;"",'Tempo-Banco'!I131,"")</f>
        <v/>
      </c>
    </row>
    <row r="56" s="441">
      <c r="A56" s="257" t="n"/>
      <c r="B56" s="284" t="inlineStr">
        <is>
          <t>-</t>
        </is>
      </c>
      <c r="C56">
        <f>IF('Tempo-Banco'!F132&lt;&gt;"",'Tempo-Banco'!F132,"")</f>
        <v/>
      </c>
      <c r="D56">
        <f>IF('Tempo-Banco'!G132&lt;&gt;"",'Tempo-Banco'!G132,"")</f>
        <v/>
      </c>
      <c r="E56">
        <f>IF('Tempo-Banco'!H132&lt;&gt;"",'Tempo-Banco'!H132,"")</f>
        <v/>
      </c>
      <c r="F56">
        <f>IF('Tempo-Banco'!I132&lt;&gt;"",'Tempo-Banco'!I132,"")</f>
        <v/>
      </c>
    </row>
    <row r="57" s="441">
      <c r="A57" s="257" t="n"/>
      <c r="B57" s="284" t="inlineStr">
        <is>
          <t>-</t>
        </is>
      </c>
      <c r="C57">
        <f>IF('Tempo-Banco'!F133&lt;&gt;"",'Tempo-Banco'!F133,"")</f>
        <v/>
      </c>
      <c r="D57">
        <f>IF('Tempo-Banco'!G133&lt;&gt;"",'Tempo-Banco'!G133,"")</f>
        <v/>
      </c>
      <c r="E57">
        <f>IF('Tempo-Banco'!H133&lt;&gt;"",'Tempo-Banco'!H133,"")</f>
        <v/>
      </c>
      <c r="F57">
        <f>IF('Tempo-Banco'!I133&lt;&gt;"",'Tempo-Banco'!I133,"")</f>
        <v/>
      </c>
    </row>
    <row r="58" s="441">
      <c r="A58" s="257" t="n"/>
      <c r="B58" s="284" t="inlineStr">
        <is>
          <t>-</t>
        </is>
      </c>
      <c r="C58">
        <f>IF('Tempo-Banco'!F134&lt;&gt;"",'Tempo-Banco'!F134,"")</f>
        <v/>
      </c>
      <c r="D58">
        <f>IF('Tempo-Banco'!G134&lt;&gt;"",'Tempo-Banco'!G134,"")</f>
        <v/>
      </c>
      <c r="E58">
        <f>IF('Tempo-Banco'!H134&lt;&gt;"",'Tempo-Banco'!H134,"")</f>
        <v/>
      </c>
      <c r="F58">
        <f>IF('Tempo-Banco'!I134&lt;&gt;"",'Tempo-Banco'!I134,"")</f>
        <v/>
      </c>
    </row>
    <row r="59" s="441">
      <c r="A59" s="257" t="n"/>
      <c r="B59" s="284" t="inlineStr">
        <is>
          <t>-</t>
        </is>
      </c>
      <c r="C59">
        <f>IF('Tempo-Banco'!F135&lt;&gt;"",'Tempo-Banco'!F135,"")</f>
        <v/>
      </c>
      <c r="D59">
        <f>IF('Tempo-Banco'!G135&lt;&gt;"",'Tempo-Banco'!G135,"")</f>
        <v/>
      </c>
      <c r="E59">
        <f>IF('Tempo-Banco'!H135&lt;&gt;"",'Tempo-Banco'!H135,"")</f>
        <v/>
      </c>
      <c r="F59">
        <f>IF('Tempo-Banco'!I135&lt;&gt;"",'Tempo-Banco'!I135,"")</f>
        <v/>
      </c>
    </row>
    <row r="60" s="441">
      <c r="A60" s="257" t="n"/>
      <c r="B60" s="284" t="inlineStr">
        <is>
          <t>-</t>
        </is>
      </c>
      <c r="C60">
        <f>IF('Tempo-Banco'!F136&lt;&gt;"",'Tempo-Banco'!F136,"")</f>
        <v/>
      </c>
      <c r="D60">
        <f>IF('Tempo-Banco'!G136&lt;&gt;"",'Tempo-Banco'!G136,"")</f>
        <v/>
      </c>
      <c r="E60">
        <f>IF('Tempo-Banco'!H136&lt;&gt;"",'Tempo-Banco'!H136,"")</f>
        <v/>
      </c>
      <c r="F60">
        <f>IF('Tempo-Banco'!I136&lt;&gt;"",'Tempo-Banco'!I136,"")</f>
        <v/>
      </c>
    </row>
    <row r="61" s="441">
      <c r="A61" s="257" t="n"/>
      <c r="B61" s="284" t="inlineStr">
        <is>
          <t>-</t>
        </is>
      </c>
      <c r="C61">
        <f>IF('Tempo-Banco'!F137&lt;&gt;"",'Tempo-Banco'!F137,"")</f>
        <v/>
      </c>
      <c r="D61">
        <f>IF('Tempo-Banco'!G137&lt;&gt;"",'Tempo-Banco'!G137,"")</f>
        <v/>
      </c>
      <c r="E61">
        <f>IF('Tempo-Banco'!H137&lt;&gt;"",'Tempo-Banco'!H137,"")</f>
        <v/>
      </c>
      <c r="F61">
        <f>IF('Tempo-Banco'!I137&lt;&gt;"",'Tempo-Banco'!I137,"")</f>
        <v/>
      </c>
    </row>
    <row r="62" s="441">
      <c r="A62" s="257" t="n"/>
      <c r="B62" s="284" t="inlineStr">
        <is>
          <t>-</t>
        </is>
      </c>
      <c r="C62">
        <f>IF('Tempo-Banco'!F138&lt;&gt;"",'Tempo-Banco'!F138,"")</f>
        <v/>
      </c>
      <c r="D62">
        <f>IF('Tempo-Banco'!G138&lt;&gt;"",'Tempo-Banco'!G138,"")</f>
        <v/>
      </c>
      <c r="E62">
        <f>IF('Tempo-Banco'!H138&lt;&gt;"",'Tempo-Banco'!H138,"")</f>
        <v/>
      </c>
      <c r="F62">
        <f>IF('Tempo-Banco'!I138&lt;&gt;"",'Tempo-Banco'!I138,"")</f>
        <v/>
      </c>
    </row>
    <row r="63" s="441">
      <c r="A63" s="257" t="n"/>
      <c r="B63" s="284" t="inlineStr">
        <is>
          <t>-</t>
        </is>
      </c>
      <c r="C63">
        <f>IF('Tempo-Banco'!F139&lt;&gt;"",'Tempo-Banco'!F139,"")</f>
        <v/>
      </c>
      <c r="D63">
        <f>IF('Tempo-Banco'!G139&lt;&gt;"",'Tempo-Banco'!G139,"")</f>
        <v/>
      </c>
      <c r="E63">
        <f>IF('Tempo-Banco'!H139&lt;&gt;"",'Tempo-Banco'!H139,"")</f>
        <v/>
      </c>
      <c r="F63">
        <f>IF('Tempo-Banco'!I139&lt;&gt;"",'Tempo-Banco'!I139,"")</f>
        <v/>
      </c>
    </row>
    <row r="64" s="441">
      <c r="A64" s="257" t="n"/>
      <c r="B64" s="284" t="inlineStr">
        <is>
          <t>-</t>
        </is>
      </c>
      <c r="C64">
        <f>IF('Tempo-Banco'!F140&lt;&gt;"",'Tempo-Banco'!F140,"")</f>
        <v/>
      </c>
      <c r="D64">
        <f>IF('Tempo-Banco'!G140&lt;&gt;"",'Tempo-Banco'!G140,"")</f>
        <v/>
      </c>
      <c r="E64">
        <f>IF('Tempo-Banco'!H140&lt;&gt;"",'Tempo-Banco'!H140,"")</f>
        <v/>
      </c>
      <c r="F64">
        <f>IF('Tempo-Banco'!I140&lt;&gt;"",'Tempo-Banco'!I140,"")</f>
        <v/>
      </c>
    </row>
    <row r="65" s="441">
      <c r="A65" s="257" t="n"/>
      <c r="B65" s="284" t="inlineStr">
        <is>
          <t>-</t>
        </is>
      </c>
      <c r="C65">
        <f>IF('Tempo-Banco'!F141&lt;&gt;"",'Tempo-Banco'!F141,"")</f>
        <v/>
      </c>
      <c r="D65">
        <f>IF('Tempo-Banco'!G141&lt;&gt;"",'Tempo-Banco'!G141,"")</f>
        <v/>
      </c>
      <c r="E65">
        <f>IF('Tempo-Banco'!H141&lt;&gt;"",'Tempo-Banco'!H141,"")</f>
        <v/>
      </c>
      <c r="F65">
        <f>IF('Tempo-Banco'!I141&lt;&gt;"",'Tempo-Banco'!I141,"")</f>
        <v/>
      </c>
    </row>
    <row r="66" s="441">
      <c r="A66" s="257" t="n"/>
      <c r="B66" s="284" t="inlineStr">
        <is>
          <t>-</t>
        </is>
      </c>
      <c r="C66">
        <f>IF('Tempo-Banco'!F142&lt;&gt;"",'Tempo-Banco'!F142,"")</f>
        <v/>
      </c>
      <c r="D66">
        <f>IF('Tempo-Banco'!G142&lt;&gt;"",'Tempo-Banco'!G142,"")</f>
        <v/>
      </c>
      <c r="E66">
        <f>IF('Tempo-Banco'!H142&lt;&gt;"",'Tempo-Banco'!H142,"")</f>
        <v/>
      </c>
      <c r="F66">
        <f>IF('Tempo-Banco'!I142&lt;&gt;"",'Tempo-Banco'!I142,"")</f>
        <v/>
      </c>
    </row>
    <row r="67" s="441">
      <c r="A67" s="257" t="n"/>
      <c r="B67" s="284" t="inlineStr">
        <is>
          <t>-</t>
        </is>
      </c>
      <c r="C67">
        <f>IF('Tempo-Banco'!F143&lt;&gt;"",'Tempo-Banco'!F143,"")</f>
        <v/>
      </c>
      <c r="D67">
        <f>IF('Tempo-Banco'!G143&lt;&gt;"",'Tempo-Banco'!G143,"")</f>
        <v/>
      </c>
      <c r="E67">
        <f>IF('Tempo-Banco'!H143&lt;&gt;"",'Tempo-Banco'!H143,"")</f>
        <v/>
      </c>
      <c r="F67">
        <f>IF('Tempo-Banco'!I143&lt;&gt;"",'Tempo-Banco'!I143,"")</f>
        <v/>
      </c>
    </row>
    <row r="68" s="441">
      <c r="A68" s="257" t="n"/>
      <c r="B68" s="284" t="inlineStr">
        <is>
          <t>-</t>
        </is>
      </c>
      <c r="C68">
        <f>IF('Tempo-Banco'!F144&lt;&gt;"",'Tempo-Banco'!F144,"")</f>
        <v/>
      </c>
      <c r="D68">
        <f>IF('Tempo-Banco'!G144&lt;&gt;"",'Tempo-Banco'!G144,"")</f>
        <v/>
      </c>
      <c r="E68">
        <f>IF('Tempo-Banco'!H144&lt;&gt;"",'Tempo-Banco'!H144,"")</f>
        <v/>
      </c>
      <c r="F68">
        <f>IF('Tempo-Banco'!I144&lt;&gt;"",'Tempo-Banco'!I144,"")</f>
        <v/>
      </c>
    </row>
    <row r="69" s="441">
      <c r="A69" s="257" t="n"/>
      <c r="B69" s="284" t="inlineStr">
        <is>
          <t>-</t>
        </is>
      </c>
      <c r="C69">
        <f>IF('Tempo-Banco'!F145&lt;&gt;"",'Tempo-Banco'!F145,"")</f>
        <v/>
      </c>
      <c r="D69">
        <f>IF('Tempo-Banco'!G145&lt;&gt;"",'Tempo-Banco'!G145,"")</f>
        <v/>
      </c>
      <c r="E69">
        <f>IF('Tempo-Banco'!H145&lt;&gt;"",'Tempo-Banco'!H145,"")</f>
        <v/>
      </c>
      <c r="F69">
        <f>IF('Tempo-Banco'!I145&lt;&gt;"",'Tempo-Banco'!I145,"")</f>
        <v/>
      </c>
    </row>
    <row r="70" s="441">
      <c r="A70" s="257" t="n"/>
      <c r="B70" s="284" t="inlineStr">
        <is>
          <t>-</t>
        </is>
      </c>
      <c r="C70">
        <f>IF('Tempo-Banco'!F146&lt;&gt;"",'Tempo-Banco'!F146,"")</f>
        <v/>
      </c>
      <c r="D70">
        <f>IF('Tempo-Banco'!G146&lt;&gt;"",'Tempo-Banco'!G146,"")</f>
        <v/>
      </c>
      <c r="E70">
        <f>IF('Tempo-Banco'!H146&lt;&gt;"",'Tempo-Banco'!H146,"")</f>
        <v/>
      </c>
      <c r="F70">
        <f>IF('Tempo-Banco'!I146&lt;&gt;"",'Tempo-Banco'!I146,"")</f>
        <v/>
      </c>
    </row>
    <row r="71" s="441">
      <c r="A71" s="257" t="n"/>
      <c r="B71" s="284" t="inlineStr">
        <is>
          <t>-</t>
        </is>
      </c>
      <c r="C71">
        <f>IF('Tempo-Banco'!F147&lt;&gt;"",'Tempo-Banco'!F147,"")</f>
        <v/>
      </c>
      <c r="D71">
        <f>IF('Tempo-Banco'!G147&lt;&gt;"",'Tempo-Banco'!G147,"")</f>
        <v/>
      </c>
      <c r="E71">
        <f>IF('Tempo-Banco'!H147&lt;&gt;"",'Tempo-Banco'!H147,"")</f>
        <v/>
      </c>
      <c r="F71">
        <f>IF('Tempo-Banco'!I147&lt;&gt;"",'Tempo-Banco'!I147,"")</f>
        <v/>
      </c>
    </row>
    <row r="72" s="441">
      <c r="A72" s="257" t="n"/>
      <c r="B72" s="284" t="inlineStr">
        <is>
          <t>-</t>
        </is>
      </c>
      <c r="C72">
        <f>IF('Tempo-Banco'!F148&lt;&gt;"",'Tempo-Banco'!F148,"")</f>
        <v/>
      </c>
      <c r="D72">
        <f>IF('Tempo-Banco'!G148&lt;&gt;"",'Tempo-Banco'!G148,"")</f>
        <v/>
      </c>
      <c r="E72">
        <f>IF('Tempo-Banco'!H148&lt;&gt;"",'Tempo-Banco'!H148,"")</f>
        <v/>
      </c>
      <c r="F72">
        <f>IF('Tempo-Banco'!I148&lt;&gt;"",'Tempo-Banco'!I148,"")</f>
        <v/>
      </c>
    </row>
    <row r="73" s="441">
      <c r="A73" s="257" t="n"/>
      <c r="B73" s="284" t="inlineStr">
        <is>
          <t>-</t>
        </is>
      </c>
      <c r="C73">
        <f>IF('Tempo-Banco'!F149&lt;&gt;"",'Tempo-Banco'!F149,"")</f>
        <v/>
      </c>
      <c r="D73">
        <f>IF('Tempo-Banco'!G149&lt;&gt;"",'Tempo-Banco'!G149,"")</f>
        <v/>
      </c>
      <c r="E73">
        <f>IF('Tempo-Banco'!H149&lt;&gt;"",'Tempo-Banco'!H149,"")</f>
        <v/>
      </c>
      <c r="F73">
        <f>IF('Tempo-Banco'!I149&lt;&gt;"",'Tempo-Banco'!I149,"")</f>
        <v/>
      </c>
    </row>
    <row r="74" s="441">
      <c r="A74" s="257" t="n"/>
      <c r="B74" s="284" t="inlineStr">
        <is>
          <t>-</t>
        </is>
      </c>
      <c r="C74">
        <f>IF('Tempo-Banco'!F150&lt;&gt;"",'Tempo-Banco'!F150,"")</f>
        <v/>
      </c>
      <c r="D74">
        <f>IF('Tempo-Banco'!G150&lt;&gt;"",'Tempo-Banco'!G150,"")</f>
        <v/>
      </c>
      <c r="E74">
        <f>IF('Tempo-Banco'!H150&lt;&gt;"",'Tempo-Banco'!H150,"")</f>
        <v/>
      </c>
      <c r="F74">
        <f>IF('Tempo-Banco'!I150&lt;&gt;"",'Tempo-Banco'!I150,"")</f>
        <v/>
      </c>
    </row>
    <row r="75" s="441">
      <c r="A75" s="257" t="n"/>
      <c r="B75" s="284" t="inlineStr">
        <is>
          <t>-</t>
        </is>
      </c>
      <c r="C75">
        <f>IF('Tempo-Banco'!F151&lt;&gt;"",'Tempo-Banco'!F151,"")</f>
        <v/>
      </c>
      <c r="D75">
        <f>IF('Tempo-Banco'!G151&lt;&gt;"",'Tempo-Banco'!G151,"")</f>
        <v/>
      </c>
      <c r="E75">
        <f>IF('Tempo-Banco'!H151&lt;&gt;"",'Tempo-Banco'!H151,"")</f>
        <v/>
      </c>
      <c r="F75">
        <f>IF('Tempo-Banco'!I151&lt;&gt;"",'Tempo-Banco'!I151,"")</f>
        <v/>
      </c>
    </row>
    <row r="76" s="441">
      <c r="A76" s="257" t="n"/>
      <c r="B76" s="284" t="inlineStr">
        <is>
          <t>-</t>
        </is>
      </c>
      <c r="C76">
        <f>IF('Tempo-Banco'!F152&lt;&gt;"",'Tempo-Banco'!F152,"")</f>
        <v/>
      </c>
      <c r="D76">
        <f>IF('Tempo-Banco'!G152&lt;&gt;"",'Tempo-Banco'!G152,"")</f>
        <v/>
      </c>
      <c r="E76">
        <f>IF('Tempo-Banco'!H152&lt;&gt;"",'Tempo-Banco'!H152,"")</f>
        <v/>
      </c>
      <c r="F76">
        <f>IF('Tempo-Banco'!I152&lt;&gt;"",'Tempo-Banco'!I152,"")</f>
        <v/>
      </c>
    </row>
    <row r="77" s="441">
      <c r="A77" s="257" t="n"/>
      <c r="B77" s="284" t="inlineStr">
        <is>
          <t>-</t>
        </is>
      </c>
      <c r="C77">
        <f>IF('Tempo-Banco'!F153&lt;&gt;"",'Tempo-Banco'!F153,"")</f>
        <v/>
      </c>
      <c r="D77">
        <f>IF('Tempo-Banco'!G153&lt;&gt;"",'Tempo-Banco'!G153,"")</f>
        <v/>
      </c>
      <c r="E77">
        <f>IF('Tempo-Banco'!H153&lt;&gt;"",'Tempo-Banco'!H153,"")</f>
        <v/>
      </c>
      <c r="F77">
        <f>IF('Tempo-Banco'!I153&lt;&gt;"",'Tempo-Banco'!I153,"")</f>
        <v/>
      </c>
    </row>
    <row r="78" s="441">
      <c r="A78" s="257" t="n"/>
      <c r="B78" s="284" t="inlineStr">
        <is>
          <t>-</t>
        </is>
      </c>
      <c r="C78">
        <f>IF('Tempo-Banco'!F154&lt;&gt;"",'Tempo-Banco'!F154,"")</f>
        <v/>
      </c>
      <c r="D78">
        <f>IF('Tempo-Banco'!G154&lt;&gt;"",'Tempo-Banco'!G154,"")</f>
        <v/>
      </c>
      <c r="E78">
        <f>IF('Tempo-Banco'!H154&lt;&gt;"",'Tempo-Banco'!H154,"")</f>
        <v/>
      </c>
      <c r="F78">
        <f>IF('Tempo-Banco'!I154&lt;&gt;"",'Tempo-Banco'!I154,"")</f>
        <v/>
      </c>
    </row>
    <row r="79" s="441">
      <c r="A79" s="257" t="n"/>
      <c r="B79" s="284" t="inlineStr">
        <is>
          <t>-</t>
        </is>
      </c>
      <c r="C79">
        <f>IF('Tempo-Banco'!F155&lt;&gt;"",'Tempo-Banco'!F155,"")</f>
        <v/>
      </c>
      <c r="D79">
        <f>IF('Tempo-Banco'!G155&lt;&gt;"",'Tempo-Banco'!G155,"")</f>
        <v/>
      </c>
      <c r="E79">
        <f>IF('Tempo-Banco'!H155&lt;&gt;"",'Tempo-Banco'!H155,"")</f>
        <v/>
      </c>
      <c r="F79">
        <f>IF('Tempo-Banco'!I155&lt;&gt;"",'Tempo-Banco'!I155,"")</f>
        <v/>
      </c>
    </row>
    <row r="80" s="441">
      <c r="A80" s="257" t="n"/>
      <c r="B80" s="284" t="inlineStr">
        <is>
          <t>-</t>
        </is>
      </c>
      <c r="C80">
        <f>IF('Tempo-Banco'!F156&lt;&gt;"",'Tempo-Banco'!F156,"")</f>
        <v/>
      </c>
      <c r="D80">
        <f>IF('Tempo-Banco'!G156&lt;&gt;"",'Tempo-Banco'!G156,"")</f>
        <v/>
      </c>
      <c r="E80">
        <f>IF('Tempo-Banco'!H156&lt;&gt;"",'Tempo-Banco'!H156,"")</f>
        <v/>
      </c>
      <c r="F80">
        <f>IF('Tempo-Banco'!I156&lt;&gt;"",'Tempo-Banco'!I156,"")</f>
        <v/>
      </c>
    </row>
    <row r="81" s="441">
      <c r="A81" s="257" t="n"/>
      <c r="B81" s="284" t="inlineStr">
        <is>
          <t>-</t>
        </is>
      </c>
      <c r="C81">
        <f>IF('Tempo-Banco'!F157&lt;&gt;"",'Tempo-Banco'!F157,"")</f>
        <v/>
      </c>
      <c r="D81">
        <f>IF('Tempo-Banco'!G157&lt;&gt;"",'Tempo-Banco'!G157,"")</f>
        <v/>
      </c>
      <c r="E81">
        <f>IF('Tempo-Banco'!H157&lt;&gt;"",'Tempo-Banco'!H157,"")</f>
        <v/>
      </c>
      <c r="F81">
        <f>IF('Tempo-Banco'!I157&lt;&gt;"",'Tempo-Banco'!I157,"")</f>
        <v/>
      </c>
    </row>
    <row r="82" s="441">
      <c r="A82" s="257" t="n"/>
      <c r="B82" s="284" t="inlineStr">
        <is>
          <t>-</t>
        </is>
      </c>
      <c r="C82">
        <f>IF('Tempo-Banco'!F158&lt;&gt;"",'Tempo-Banco'!F158,"")</f>
        <v/>
      </c>
      <c r="D82">
        <f>IF('Tempo-Banco'!G158&lt;&gt;"",'Tempo-Banco'!G158,"")</f>
        <v/>
      </c>
      <c r="E82">
        <f>IF('Tempo-Banco'!H158&lt;&gt;"",'Tempo-Banco'!H158,"")</f>
        <v/>
      </c>
      <c r="F82">
        <f>IF('Tempo-Banco'!I158&lt;&gt;"",'Tempo-Banco'!I158,"")</f>
        <v/>
      </c>
    </row>
    <row r="83" s="441">
      <c r="A83" s="257" t="n"/>
      <c r="B83" s="284" t="inlineStr">
        <is>
          <t>-</t>
        </is>
      </c>
      <c r="C83">
        <f>IF('Tempo-Banco'!F159&lt;&gt;"",'Tempo-Banco'!F159,"")</f>
        <v/>
      </c>
      <c r="D83">
        <f>IF('Tempo-Banco'!G159&lt;&gt;"",'Tempo-Banco'!G159,"")</f>
        <v/>
      </c>
      <c r="E83">
        <f>IF('Tempo-Banco'!H159&lt;&gt;"",'Tempo-Banco'!H159,"")</f>
        <v/>
      </c>
      <c r="F83">
        <f>IF('Tempo-Banco'!I159&lt;&gt;"",'Tempo-Banco'!I159,"")</f>
        <v/>
      </c>
    </row>
    <row r="84" s="441">
      <c r="A84" s="257" t="n"/>
      <c r="B84" s="284" t="inlineStr">
        <is>
          <t>-</t>
        </is>
      </c>
      <c r="C84">
        <f>IF('Tempo-Banco'!F160&lt;&gt;"",'Tempo-Banco'!F160,"")</f>
        <v/>
      </c>
      <c r="D84">
        <f>IF('Tempo-Banco'!G160&lt;&gt;"",'Tempo-Banco'!G160,"")</f>
        <v/>
      </c>
      <c r="E84">
        <f>IF('Tempo-Banco'!H160&lt;&gt;"",'Tempo-Banco'!H160,"")</f>
        <v/>
      </c>
      <c r="F84">
        <f>IF('Tempo-Banco'!I160&lt;&gt;"",'Tempo-Banco'!I160,"")</f>
        <v/>
      </c>
    </row>
    <row r="85" s="441">
      <c r="A85" s="257" t="n"/>
      <c r="B85" s="284" t="inlineStr">
        <is>
          <t>-</t>
        </is>
      </c>
      <c r="C85">
        <f>IF('Tempo-Banco'!F161&lt;&gt;"",'Tempo-Banco'!F161,"")</f>
        <v/>
      </c>
      <c r="D85">
        <f>IF('Tempo-Banco'!G161&lt;&gt;"",'Tempo-Banco'!G161,"")</f>
        <v/>
      </c>
      <c r="E85">
        <f>IF('Tempo-Banco'!H161&lt;&gt;"",'Tempo-Banco'!H161,"")</f>
        <v/>
      </c>
      <c r="F85">
        <f>IF('Tempo-Banco'!I161&lt;&gt;"",'Tempo-Banco'!I161,"")</f>
        <v/>
      </c>
    </row>
    <row r="86" s="441">
      <c r="A86" s="257" t="n"/>
      <c r="B86" s="284" t="inlineStr">
        <is>
          <t>-</t>
        </is>
      </c>
      <c r="C86">
        <f>IF('Tempo-Banco'!F162&lt;&gt;"",'Tempo-Banco'!F162,"")</f>
        <v/>
      </c>
      <c r="D86">
        <f>IF('Tempo-Banco'!G162&lt;&gt;"",'Tempo-Banco'!G162,"")</f>
        <v/>
      </c>
      <c r="E86">
        <f>IF('Tempo-Banco'!H162&lt;&gt;"",'Tempo-Banco'!H162,"")</f>
        <v/>
      </c>
      <c r="F86">
        <f>IF('Tempo-Banco'!I162&lt;&gt;"",'Tempo-Banco'!I162,"")</f>
        <v/>
      </c>
    </row>
    <row r="87" s="441">
      <c r="A87" s="257" t="n"/>
      <c r="B87" s="284" t="inlineStr">
        <is>
          <t>-</t>
        </is>
      </c>
      <c r="C87">
        <f>IF('Tempo-Banco'!F163&lt;&gt;"",'Tempo-Banco'!F163,"")</f>
        <v/>
      </c>
      <c r="D87">
        <f>IF('Tempo-Banco'!G163&lt;&gt;"",'Tempo-Banco'!G163,"")</f>
        <v/>
      </c>
      <c r="E87">
        <f>IF('Tempo-Banco'!H163&lt;&gt;"",'Tempo-Banco'!H163,"")</f>
        <v/>
      </c>
      <c r="F87">
        <f>IF('Tempo-Banco'!I163&lt;&gt;"",'Tempo-Banco'!I163,"")</f>
        <v/>
      </c>
    </row>
    <row r="88" s="441">
      <c r="A88" s="257" t="n"/>
      <c r="B88" s="284" t="inlineStr">
        <is>
          <t>-</t>
        </is>
      </c>
      <c r="C88">
        <f>IF('Tempo-Banco'!F164&lt;&gt;"",'Tempo-Banco'!F164,"")</f>
        <v/>
      </c>
      <c r="D88">
        <f>IF('Tempo-Banco'!G164&lt;&gt;"",'Tempo-Banco'!G164,"")</f>
        <v/>
      </c>
      <c r="E88">
        <f>IF('Tempo-Banco'!H164&lt;&gt;"",'Tempo-Banco'!H164,"")</f>
        <v/>
      </c>
      <c r="F88">
        <f>IF('Tempo-Banco'!I164&lt;&gt;"",'Tempo-Banco'!I164,"")</f>
        <v/>
      </c>
    </row>
    <row r="89" s="441">
      <c r="A89" s="257" t="n"/>
      <c r="B89" s="284" t="inlineStr">
        <is>
          <t>-</t>
        </is>
      </c>
      <c r="C89">
        <f>IF('Tempo-Banco'!F165&lt;&gt;"",'Tempo-Banco'!F165,"")</f>
        <v/>
      </c>
      <c r="D89">
        <f>IF('Tempo-Banco'!G165&lt;&gt;"",'Tempo-Banco'!G165,"")</f>
        <v/>
      </c>
      <c r="E89">
        <f>IF('Tempo-Banco'!H165&lt;&gt;"",'Tempo-Banco'!H165,"")</f>
        <v/>
      </c>
      <c r="F89">
        <f>IF('Tempo-Banco'!I165&lt;&gt;"",'Tempo-Banco'!I165,"")</f>
        <v/>
      </c>
    </row>
    <row r="90" s="441">
      <c r="A90" s="257" t="n"/>
      <c r="B90" s="284" t="inlineStr">
        <is>
          <t>-</t>
        </is>
      </c>
      <c r="C90">
        <f>IF('Tempo-Banco'!F166&lt;&gt;"",'Tempo-Banco'!F166,"")</f>
        <v/>
      </c>
      <c r="D90">
        <f>IF('Tempo-Banco'!G166&lt;&gt;"",'Tempo-Banco'!G166,"")</f>
        <v/>
      </c>
      <c r="E90">
        <f>IF('Tempo-Banco'!H166&lt;&gt;"",'Tempo-Banco'!H166,"")</f>
        <v/>
      </c>
      <c r="F90">
        <f>IF('Tempo-Banco'!I166&lt;&gt;"",'Tempo-Banco'!I166,"")</f>
        <v/>
      </c>
    </row>
    <row r="91" s="441">
      <c r="A91" s="257" t="n"/>
      <c r="B91" s="284" t="inlineStr">
        <is>
          <t>-</t>
        </is>
      </c>
      <c r="C91">
        <f>IF('Tempo-Banco'!F167&lt;&gt;"",'Tempo-Banco'!F167,"")</f>
        <v/>
      </c>
      <c r="D91">
        <f>IF('Tempo-Banco'!G167&lt;&gt;"",'Tempo-Banco'!G167,"")</f>
        <v/>
      </c>
      <c r="E91">
        <f>IF('Tempo-Banco'!H167&lt;&gt;"",'Tempo-Banco'!H167,"")</f>
        <v/>
      </c>
      <c r="F91">
        <f>IF('Tempo-Banco'!I167&lt;&gt;"",'Tempo-Banco'!I167,"")</f>
        <v/>
      </c>
    </row>
    <row r="92" s="441">
      <c r="A92" s="257" t="n"/>
      <c r="B92" s="284" t="inlineStr">
        <is>
          <t>-</t>
        </is>
      </c>
      <c r="C92">
        <f>IF('Tempo-Banco'!F168&lt;&gt;"",'Tempo-Banco'!F168,"")</f>
        <v/>
      </c>
      <c r="D92">
        <f>IF('Tempo-Banco'!G168&lt;&gt;"",'Tempo-Banco'!G168,"")</f>
        <v/>
      </c>
      <c r="E92">
        <f>IF('Tempo-Banco'!H168&lt;&gt;"",'Tempo-Banco'!H168,"")</f>
        <v/>
      </c>
      <c r="F92">
        <f>IF('Tempo-Banco'!I168&lt;&gt;"",'Tempo-Banco'!I168,"")</f>
        <v/>
      </c>
    </row>
    <row r="93" s="441">
      <c r="A93" s="257" t="n"/>
      <c r="B93" s="284" t="inlineStr">
        <is>
          <t>-</t>
        </is>
      </c>
      <c r="C93">
        <f>IF('Tempo-Banco'!F169&lt;&gt;"",'Tempo-Banco'!F169,"")</f>
        <v/>
      </c>
      <c r="D93">
        <f>IF('Tempo-Banco'!G169&lt;&gt;"",'Tempo-Banco'!G169,"")</f>
        <v/>
      </c>
      <c r="E93">
        <f>IF('Tempo-Banco'!H169&lt;&gt;"",'Tempo-Banco'!H169,"")</f>
        <v/>
      </c>
      <c r="F93">
        <f>IF('Tempo-Banco'!I169&lt;&gt;"",'Tempo-Banco'!I169,"")</f>
        <v/>
      </c>
    </row>
    <row r="94" s="441">
      <c r="A94" s="257" t="n"/>
      <c r="B94" s="284" t="inlineStr">
        <is>
          <t>-</t>
        </is>
      </c>
      <c r="C94">
        <f>IF('Tempo-Banco'!F170&lt;&gt;"",'Tempo-Banco'!F170,"")</f>
        <v/>
      </c>
      <c r="D94">
        <f>IF('Tempo-Banco'!G170&lt;&gt;"",'Tempo-Banco'!G170,"")</f>
        <v/>
      </c>
      <c r="E94">
        <f>IF('Tempo-Banco'!H170&lt;&gt;"",'Tempo-Banco'!H170,"")</f>
        <v/>
      </c>
      <c r="F94">
        <f>IF('Tempo-Banco'!I170&lt;&gt;"",'Tempo-Banco'!I170,"")</f>
        <v/>
      </c>
    </row>
    <row r="95" s="441">
      <c r="A95" s="257" t="n"/>
      <c r="B95" s="284" t="inlineStr">
        <is>
          <t>-</t>
        </is>
      </c>
      <c r="C95">
        <f>IF('Tempo-Banco'!F171&lt;&gt;"",'Tempo-Banco'!F171,"")</f>
        <v/>
      </c>
      <c r="D95">
        <f>IF('Tempo-Banco'!G171&lt;&gt;"",'Tempo-Banco'!G171,"")</f>
        <v/>
      </c>
      <c r="E95">
        <f>IF('Tempo-Banco'!H171&lt;&gt;"",'Tempo-Banco'!H171,"")</f>
        <v/>
      </c>
      <c r="F95">
        <f>IF('Tempo-Banco'!I171&lt;&gt;"",'Tempo-Banco'!I171,"")</f>
        <v/>
      </c>
    </row>
    <row r="96" s="441">
      <c r="A96" s="257" t="n"/>
      <c r="B96" s="284" t="inlineStr">
        <is>
          <t>-</t>
        </is>
      </c>
      <c r="C96">
        <f>IF('Tempo-Banco'!F172&lt;&gt;"",'Tempo-Banco'!F172,"")</f>
        <v/>
      </c>
      <c r="D96">
        <f>IF('Tempo-Banco'!G172&lt;&gt;"",'Tempo-Banco'!G172,"")</f>
        <v/>
      </c>
      <c r="E96">
        <f>IF('Tempo-Banco'!H172&lt;&gt;"",'Tempo-Banco'!H172,"")</f>
        <v/>
      </c>
      <c r="F96">
        <f>IF('Tempo-Banco'!I172&lt;&gt;"",'Tempo-Banco'!I172,"")</f>
        <v/>
      </c>
    </row>
    <row r="97" s="441">
      <c r="A97" s="257" t="n"/>
      <c r="B97" s="284" t="inlineStr">
        <is>
          <t>-</t>
        </is>
      </c>
      <c r="C97">
        <f>IF('Tempo-Banco'!F173&lt;&gt;"",'Tempo-Banco'!F173,"")</f>
        <v/>
      </c>
      <c r="D97">
        <f>IF('Tempo-Banco'!G173&lt;&gt;"",'Tempo-Banco'!G173,"")</f>
        <v/>
      </c>
      <c r="E97">
        <f>IF('Tempo-Banco'!H173&lt;&gt;"",'Tempo-Banco'!H173,"")</f>
        <v/>
      </c>
      <c r="F97">
        <f>IF('Tempo-Banco'!I173&lt;&gt;"",'Tempo-Banco'!I173,"")</f>
        <v/>
      </c>
    </row>
    <row r="98" s="441">
      <c r="A98" s="257" t="n"/>
      <c r="B98" s="284" t="inlineStr">
        <is>
          <t>-</t>
        </is>
      </c>
      <c r="C98">
        <f>IF('Tempo-Banco'!F174&lt;&gt;"",'Tempo-Banco'!F174,"")</f>
        <v/>
      </c>
      <c r="D98">
        <f>IF('Tempo-Banco'!G174&lt;&gt;"",'Tempo-Banco'!G174,"")</f>
        <v/>
      </c>
      <c r="E98">
        <f>IF('Tempo-Banco'!H174&lt;&gt;"",'Tempo-Banco'!H174,"")</f>
        <v/>
      </c>
      <c r="F98">
        <f>IF('Tempo-Banco'!I174&lt;&gt;"",'Tempo-Banco'!I174,"")</f>
        <v/>
      </c>
    </row>
    <row r="99" s="441">
      <c r="A99" s="257" t="n"/>
      <c r="B99" s="284" t="inlineStr">
        <is>
          <t>-</t>
        </is>
      </c>
      <c r="C99">
        <f>IF('Tempo-Banco'!F175&lt;&gt;"",'Tempo-Banco'!F175,"")</f>
        <v/>
      </c>
      <c r="D99">
        <f>IF('Tempo-Banco'!G175&lt;&gt;"",'Tempo-Banco'!G175,"")</f>
        <v/>
      </c>
      <c r="E99">
        <f>IF('Tempo-Banco'!H175&lt;&gt;"",'Tempo-Banco'!H175,"")</f>
        <v/>
      </c>
      <c r="F99">
        <f>IF('Tempo-Banco'!I175&lt;&gt;"",'Tempo-Banco'!I175,"")</f>
        <v/>
      </c>
    </row>
    <row r="100" s="441">
      <c r="A100" s="257" t="n"/>
      <c r="B100" s="284" t="inlineStr">
        <is>
          <t>-</t>
        </is>
      </c>
      <c r="C100">
        <f>IF('Tempo-Banco'!F176&lt;&gt;"",'Tempo-Banco'!F176,"")</f>
        <v/>
      </c>
      <c r="D100">
        <f>IF('Tempo-Banco'!G176&lt;&gt;"",'Tempo-Banco'!G176,"")</f>
        <v/>
      </c>
      <c r="E100">
        <f>IF('Tempo-Banco'!H176&lt;&gt;"",'Tempo-Banco'!H176,"")</f>
        <v/>
      </c>
      <c r="F100">
        <f>IF('Tempo-Banco'!I176&lt;&gt;"",'Tempo-Banco'!I176,"")</f>
        <v/>
      </c>
    </row>
    <row r="101" s="441">
      <c r="A101" s="257" t="n"/>
      <c r="B101" s="284" t="inlineStr">
        <is>
          <t>-</t>
        </is>
      </c>
      <c r="C101">
        <f>IF('Tempo-Banco'!F177&lt;&gt;"",'Tempo-Banco'!F177,"")</f>
        <v/>
      </c>
      <c r="D101">
        <f>IF('Tempo-Banco'!G177&lt;&gt;"",'Tempo-Banco'!G177,"")</f>
        <v/>
      </c>
      <c r="E101">
        <f>IF('Tempo-Banco'!H177&lt;&gt;"",'Tempo-Banco'!H177,"")</f>
        <v/>
      </c>
      <c r="F101">
        <f>IF('Tempo-Banco'!I177&lt;&gt;"",'Tempo-Banco'!I177,"")</f>
        <v/>
      </c>
    </row>
    <row r="102" s="441">
      <c r="A102" s="257" t="n"/>
      <c r="B102" s="284" t="inlineStr">
        <is>
          <t>-</t>
        </is>
      </c>
      <c r="C102">
        <f>IF('Tempo-Banco'!F178&lt;&gt;"",'Tempo-Banco'!F178,"")</f>
        <v/>
      </c>
      <c r="D102">
        <f>IF('Tempo-Banco'!G178&lt;&gt;"",'Tempo-Banco'!G178,"")</f>
        <v/>
      </c>
      <c r="E102">
        <f>IF('Tempo-Banco'!H178&lt;&gt;"",'Tempo-Banco'!H178,"")</f>
        <v/>
      </c>
      <c r="F102">
        <f>IF('Tempo-Banco'!I178&lt;&gt;"",'Tempo-Banco'!I178,"")</f>
        <v/>
      </c>
    </row>
    <row r="103" s="441">
      <c r="A103" s="257" t="n"/>
      <c r="B103" s="284" t="inlineStr">
        <is>
          <t>-</t>
        </is>
      </c>
      <c r="C103">
        <f>IF('Tempo-Banco'!F179&lt;&gt;"",'Tempo-Banco'!F179,"")</f>
        <v/>
      </c>
      <c r="D103">
        <f>IF('Tempo-Banco'!G179&lt;&gt;"",'Tempo-Banco'!G179,"")</f>
        <v/>
      </c>
      <c r="E103">
        <f>IF('Tempo-Banco'!H179&lt;&gt;"",'Tempo-Banco'!H179,"")</f>
        <v/>
      </c>
      <c r="F103">
        <f>IF('Tempo-Banco'!I179&lt;&gt;"",'Tempo-Banco'!I179,"")</f>
        <v/>
      </c>
    </row>
    <row r="104" s="441">
      <c r="A104" s="257" t="n"/>
      <c r="B104" s="284" t="inlineStr">
        <is>
          <t>-</t>
        </is>
      </c>
      <c r="C104">
        <f>IF('Tempo-Banco'!F180&lt;&gt;"",'Tempo-Banco'!F180,"")</f>
        <v/>
      </c>
      <c r="D104">
        <f>IF('Tempo-Banco'!G180&lt;&gt;"",'Tempo-Banco'!G180,"")</f>
        <v/>
      </c>
      <c r="E104">
        <f>IF('Tempo-Banco'!H180&lt;&gt;"",'Tempo-Banco'!H180,"")</f>
        <v/>
      </c>
      <c r="F104">
        <f>IF('Tempo-Banco'!I180&lt;&gt;"",'Tempo-Banco'!I180,"")</f>
        <v/>
      </c>
    </row>
    <row r="105" s="441">
      <c r="A105" s="257" t="n"/>
      <c r="B105" s="284" t="inlineStr">
        <is>
          <t>-</t>
        </is>
      </c>
      <c r="C105">
        <f>IF('Tempo-Banco'!F181&lt;&gt;"",'Tempo-Banco'!F181,"")</f>
        <v/>
      </c>
      <c r="D105">
        <f>IF('Tempo-Banco'!G181&lt;&gt;"",'Tempo-Banco'!G181,"")</f>
        <v/>
      </c>
      <c r="E105">
        <f>IF('Tempo-Banco'!H181&lt;&gt;"",'Tempo-Banco'!H181,"")</f>
        <v/>
      </c>
      <c r="F105">
        <f>IF('Tempo-Banco'!I181&lt;&gt;"",'Tempo-Banco'!I181,"")</f>
        <v/>
      </c>
    </row>
    <row r="106" s="441">
      <c r="A106" s="257" t="n"/>
      <c r="B106" s="284" t="inlineStr">
        <is>
          <t>-</t>
        </is>
      </c>
      <c r="C106">
        <f>IF('Tempo-Banco'!F182&lt;&gt;"",'Tempo-Banco'!F182,"")</f>
        <v/>
      </c>
      <c r="D106">
        <f>IF('Tempo-Banco'!G182&lt;&gt;"",'Tempo-Banco'!G182,"")</f>
        <v/>
      </c>
      <c r="E106">
        <f>IF('Tempo-Banco'!H182&lt;&gt;"",'Tempo-Banco'!H182,"")</f>
        <v/>
      </c>
      <c r="F106">
        <f>IF('Tempo-Banco'!I182&lt;&gt;"",'Tempo-Banco'!I182,"")</f>
        <v/>
      </c>
    </row>
    <row r="107" s="441">
      <c r="A107" s="257" t="n"/>
      <c r="B107" s="284" t="inlineStr">
        <is>
          <t>-</t>
        </is>
      </c>
      <c r="C107">
        <f>IF('Tempo-Banco'!F183&lt;&gt;"",'Tempo-Banco'!F183,"")</f>
        <v/>
      </c>
      <c r="D107">
        <f>IF('Tempo-Banco'!G183&lt;&gt;"",'Tempo-Banco'!G183,"")</f>
        <v/>
      </c>
      <c r="E107">
        <f>IF('Tempo-Banco'!H183&lt;&gt;"",'Tempo-Banco'!H183,"")</f>
        <v/>
      </c>
      <c r="F107">
        <f>IF('Tempo-Banco'!I183&lt;&gt;"",'Tempo-Banco'!I183,"")</f>
        <v/>
      </c>
    </row>
    <row r="108" s="441">
      <c r="A108" s="257" t="n"/>
      <c r="B108" s="284" t="inlineStr">
        <is>
          <t>-</t>
        </is>
      </c>
      <c r="C108">
        <f>IF('Tempo-Banco'!F184&lt;&gt;"",'Tempo-Banco'!F184,"")</f>
        <v/>
      </c>
      <c r="D108">
        <f>IF('Tempo-Banco'!G184&lt;&gt;"",'Tempo-Banco'!G184,"")</f>
        <v/>
      </c>
      <c r="E108">
        <f>IF('Tempo-Banco'!H184&lt;&gt;"",'Tempo-Banco'!H184,"")</f>
        <v/>
      </c>
      <c r="F108">
        <f>IF('Tempo-Banco'!I184&lt;&gt;"",'Tempo-Banco'!I184,"")</f>
        <v/>
      </c>
    </row>
    <row r="109">
      <c r="C109" s="288" t="inlineStr">
        <is>
          <t>ne pas supprimer cette ligne</t>
        </is>
      </c>
    </row>
    <row r="110" customFormat="1" s="246">
      <c r="B110" s="282" t="inlineStr">
        <is>
          <t>→</t>
        </is>
      </c>
      <c r="C110" s="286" t="inlineStr">
        <is>
          <t xml:space="preserve">ACOMPTES : </t>
        </is>
      </c>
    </row>
    <row r="111">
      <c r="A111" s="257" t="n"/>
      <c r="B111" s="284" t="inlineStr">
        <is>
          <t>-</t>
        </is>
      </c>
      <c r="C111">
        <f>IF(Extractions!C204&lt;&gt;"",Extractions!C204,"")</f>
        <v/>
      </c>
      <c r="D111">
        <f>Extractions!J204</f>
        <v/>
      </c>
      <c r="E111" t="inlineStr">
        <is>
          <t>€</t>
        </is>
      </c>
    </row>
    <row r="112">
      <c r="A112" s="257" t="n"/>
      <c r="B112" s="284" t="inlineStr">
        <is>
          <t>-</t>
        </is>
      </c>
      <c r="C112">
        <f>IF(Extractions!C205&lt;&gt;"",Extractions!C205,"")</f>
        <v/>
      </c>
      <c r="D112">
        <f>Extractions!J205</f>
        <v/>
      </c>
      <c r="E112" t="inlineStr">
        <is>
          <t>€</t>
        </is>
      </c>
    </row>
    <row r="113">
      <c r="A113" s="257" t="n"/>
      <c r="B113" s="284" t="inlineStr">
        <is>
          <t>-</t>
        </is>
      </c>
      <c r="C113">
        <f>IF(Extractions!C206&lt;&gt;"",Extractions!C206,"")</f>
        <v/>
      </c>
      <c r="D113">
        <f>Extractions!J206</f>
        <v/>
      </c>
      <c r="E113" t="inlineStr">
        <is>
          <t>€</t>
        </is>
      </c>
    </row>
    <row r="114">
      <c r="A114" s="257" t="n"/>
      <c r="B114" s="284" t="inlineStr">
        <is>
          <t>-</t>
        </is>
      </c>
      <c r="C114">
        <f>IF(Extractions!C207&lt;&gt;"",Extractions!C207,"")</f>
        <v/>
      </c>
      <c r="D114">
        <f>Extractions!J207</f>
        <v/>
      </c>
      <c r="E114" t="inlineStr">
        <is>
          <t>€</t>
        </is>
      </c>
    </row>
    <row r="115">
      <c r="A115" s="257" t="n"/>
      <c r="B115" s="284" t="inlineStr">
        <is>
          <t>-</t>
        </is>
      </c>
      <c r="C115">
        <f>IF(Extractions!C208&lt;&gt;"",Extractions!C208,"")</f>
        <v/>
      </c>
      <c r="D115">
        <f>Extractions!J208</f>
        <v/>
      </c>
      <c r="E115" t="inlineStr">
        <is>
          <t>€</t>
        </is>
      </c>
    </row>
    <row r="116">
      <c r="A116" s="257" t="n"/>
      <c r="B116" s="284" t="inlineStr">
        <is>
          <t>-</t>
        </is>
      </c>
      <c r="C116">
        <f>IF(Extractions!C209&lt;&gt;"",Extractions!C209,"")</f>
        <v/>
      </c>
      <c r="D116">
        <f>Extractions!J209</f>
        <v/>
      </c>
      <c r="E116" t="inlineStr">
        <is>
          <t>€</t>
        </is>
      </c>
    </row>
    <row r="117">
      <c r="A117" s="257" t="n"/>
      <c r="B117" s="284" t="inlineStr">
        <is>
          <t>-</t>
        </is>
      </c>
      <c r="C117">
        <f>IF(Extractions!C210&lt;&gt;"",Extractions!C210,"")</f>
        <v/>
      </c>
      <c r="D117">
        <f>Extractions!J210</f>
        <v/>
      </c>
      <c r="E117" t="inlineStr">
        <is>
          <t>€</t>
        </is>
      </c>
    </row>
    <row r="118">
      <c r="A118" s="257" t="n"/>
      <c r="B118" s="284" t="inlineStr">
        <is>
          <t>-</t>
        </is>
      </c>
      <c r="C118">
        <f>IF(Extractions!C211&lt;&gt;"",Extractions!C211,"")</f>
        <v/>
      </c>
      <c r="D118">
        <f>Extractions!J211</f>
        <v/>
      </c>
      <c r="E118" t="inlineStr">
        <is>
          <t>€</t>
        </is>
      </c>
    </row>
    <row r="119">
      <c r="A119" s="257" t="n"/>
      <c r="B119" s="284" t="inlineStr">
        <is>
          <t>-</t>
        </is>
      </c>
      <c r="C119">
        <f>IF(Extractions!C212&lt;&gt;"",Extractions!C212,"")</f>
        <v/>
      </c>
      <c r="D119">
        <f>Extractions!J212</f>
        <v/>
      </c>
      <c r="E119" t="inlineStr">
        <is>
          <t>€</t>
        </is>
      </c>
    </row>
    <row r="120">
      <c r="A120" s="257" t="n"/>
      <c r="B120" s="284" t="inlineStr">
        <is>
          <t>-</t>
        </is>
      </c>
      <c r="C120">
        <f>IF(Extractions!C213&lt;&gt;"",Extractions!C213,"")</f>
        <v/>
      </c>
      <c r="D120">
        <f>Extractions!J213</f>
        <v/>
      </c>
      <c r="E120" t="inlineStr">
        <is>
          <t>€</t>
        </is>
      </c>
    </row>
    <row r="121">
      <c r="A121" s="257" t="n"/>
      <c r="B121" s="284" t="inlineStr">
        <is>
          <t>-</t>
        </is>
      </c>
      <c r="C121">
        <f>IF(Extractions!C214&lt;&gt;"",Extractions!C214,"")</f>
        <v/>
      </c>
      <c r="D121">
        <f>Extractions!J214</f>
        <v/>
      </c>
      <c r="E121" t="inlineStr">
        <is>
          <t>€</t>
        </is>
      </c>
    </row>
    <row r="122">
      <c r="A122" s="257" t="n"/>
      <c r="B122" s="284" t="inlineStr">
        <is>
          <t>-</t>
        </is>
      </c>
      <c r="C122">
        <f>IF(Extractions!C215&lt;&gt;"",Extractions!C215,"")</f>
        <v/>
      </c>
      <c r="D122">
        <f>Extractions!J215</f>
        <v/>
      </c>
      <c r="E122" t="inlineStr">
        <is>
          <t>€</t>
        </is>
      </c>
    </row>
    <row r="123">
      <c r="A123" s="257" t="n"/>
      <c r="B123" s="284" t="inlineStr">
        <is>
          <t>-</t>
        </is>
      </c>
      <c r="C123">
        <f>IF(Extractions!C216&lt;&gt;"",Extractions!C216,"")</f>
        <v/>
      </c>
      <c r="D123">
        <f>Extractions!J216</f>
        <v/>
      </c>
      <c r="E123" t="inlineStr">
        <is>
          <t>€</t>
        </is>
      </c>
    </row>
    <row r="124">
      <c r="A124" s="257" t="n"/>
      <c r="B124" s="284" t="inlineStr">
        <is>
          <t>-</t>
        </is>
      </c>
      <c r="C124">
        <f>IF(Extractions!C217&lt;&gt;"",Extractions!C217,"")</f>
        <v/>
      </c>
      <c r="D124">
        <f>Extractions!J217</f>
        <v/>
      </c>
      <c r="E124" t="inlineStr">
        <is>
          <t>€</t>
        </is>
      </c>
    </row>
    <row r="125">
      <c r="A125" s="257" t="n"/>
      <c r="B125" s="284" t="inlineStr">
        <is>
          <t>-</t>
        </is>
      </c>
      <c r="C125">
        <f>IF(Extractions!C218&lt;&gt;"",Extractions!C218,"")</f>
        <v/>
      </c>
      <c r="D125">
        <f>Extractions!J218</f>
        <v/>
      </c>
      <c r="E125" t="inlineStr">
        <is>
          <t>€</t>
        </is>
      </c>
    </row>
    <row r="126">
      <c r="A126" s="257" t="n"/>
      <c r="B126" s="284" t="inlineStr">
        <is>
          <t>-</t>
        </is>
      </c>
      <c r="C126">
        <f>IF(Extractions!C219&lt;&gt;"",Extractions!C219,"")</f>
        <v/>
      </c>
      <c r="D126">
        <f>Extractions!J219</f>
        <v/>
      </c>
      <c r="E126" t="inlineStr">
        <is>
          <t>€</t>
        </is>
      </c>
    </row>
    <row r="127">
      <c r="A127" s="257" t="n"/>
      <c r="B127" s="284" t="inlineStr">
        <is>
          <t>-</t>
        </is>
      </c>
      <c r="C127">
        <f>IF(Extractions!C220&lt;&gt;"",Extractions!C220,"")</f>
        <v/>
      </c>
      <c r="D127">
        <f>Extractions!J220</f>
        <v/>
      </c>
      <c r="E127" t="inlineStr">
        <is>
          <t>€</t>
        </is>
      </c>
    </row>
    <row r="128">
      <c r="A128" s="257" t="n"/>
      <c r="B128" s="284" t="inlineStr">
        <is>
          <t>-</t>
        </is>
      </c>
      <c r="C128">
        <f>IF(Extractions!C221&lt;&gt;"",Extractions!C221,"")</f>
        <v/>
      </c>
      <c r="D128">
        <f>Extractions!J221</f>
        <v/>
      </c>
      <c r="E128" t="inlineStr">
        <is>
          <t>€</t>
        </is>
      </c>
    </row>
    <row r="129">
      <c r="A129" s="257" t="n"/>
      <c r="B129" s="284" t="inlineStr">
        <is>
          <t>-</t>
        </is>
      </c>
      <c r="C129">
        <f>IF(Extractions!C222&lt;&gt;"",Extractions!C222,"")</f>
        <v/>
      </c>
      <c r="D129">
        <f>Extractions!J222</f>
        <v/>
      </c>
      <c r="E129" t="inlineStr">
        <is>
          <t>€</t>
        </is>
      </c>
    </row>
    <row r="130">
      <c r="A130" s="257" t="n"/>
      <c r="B130" s="284" t="inlineStr">
        <is>
          <t>-</t>
        </is>
      </c>
      <c r="C130">
        <f>IF(Extractions!C223&lt;&gt;"",Extractions!C223,"")</f>
        <v/>
      </c>
      <c r="D130">
        <f>Extractions!J223</f>
        <v/>
      </c>
      <c r="E130" t="inlineStr">
        <is>
          <t>€</t>
        </is>
      </c>
    </row>
    <row r="131">
      <c r="A131" s="257" t="n"/>
      <c r="B131" s="284" t="inlineStr">
        <is>
          <t>-</t>
        </is>
      </c>
      <c r="C131">
        <f>IF(Extractions!C224&lt;&gt;"",Extractions!C224,"")</f>
        <v/>
      </c>
      <c r="D131">
        <f>Extractions!J224</f>
        <v/>
      </c>
      <c r="E131" t="inlineStr">
        <is>
          <t>€</t>
        </is>
      </c>
    </row>
    <row r="132">
      <c r="A132" s="257" t="n"/>
      <c r="B132" s="284" t="inlineStr">
        <is>
          <t>-</t>
        </is>
      </c>
      <c r="C132">
        <f>IF(Extractions!C225&lt;&gt;"",Extractions!C225,"")</f>
        <v/>
      </c>
      <c r="D132">
        <f>Extractions!J225</f>
        <v/>
      </c>
      <c r="E132" t="inlineStr">
        <is>
          <t>€</t>
        </is>
      </c>
    </row>
    <row r="133">
      <c r="A133" s="257" t="n"/>
      <c r="B133" s="284" t="inlineStr">
        <is>
          <t>-</t>
        </is>
      </c>
      <c r="C133">
        <f>IF(Extractions!C226&lt;&gt;"",Extractions!C226,"")</f>
        <v/>
      </c>
      <c r="D133">
        <f>Extractions!J226</f>
        <v/>
      </c>
      <c r="E133" t="inlineStr">
        <is>
          <t>€</t>
        </is>
      </c>
    </row>
    <row r="134">
      <c r="A134" s="257" t="n"/>
      <c r="B134" s="284" t="inlineStr">
        <is>
          <t>-</t>
        </is>
      </c>
      <c r="C134">
        <f>IF(Extractions!C227&lt;&gt;"",Extractions!C227,"")</f>
        <v/>
      </c>
      <c r="D134">
        <f>Extractions!J227</f>
        <v/>
      </c>
      <c r="E134" t="inlineStr">
        <is>
          <t>€</t>
        </is>
      </c>
    </row>
    <row r="135">
      <c r="A135" s="257" t="n"/>
      <c r="B135" s="284" t="inlineStr">
        <is>
          <t>-</t>
        </is>
      </c>
      <c r="C135">
        <f>IF(Extractions!C228&lt;&gt;"",Extractions!C228,"")</f>
        <v/>
      </c>
      <c r="D135">
        <f>Extractions!J228</f>
        <v/>
      </c>
      <c r="E135" t="inlineStr">
        <is>
          <t>€</t>
        </is>
      </c>
    </row>
    <row r="136">
      <c r="A136" s="257" t="n"/>
      <c r="B136" s="284" t="inlineStr">
        <is>
          <t>-</t>
        </is>
      </c>
      <c r="C136">
        <f>IF(Extractions!C229&lt;&gt;"",Extractions!C229,"")</f>
        <v/>
      </c>
      <c r="D136">
        <f>Extractions!J229</f>
        <v/>
      </c>
      <c r="E136" t="inlineStr">
        <is>
          <t>€</t>
        </is>
      </c>
    </row>
    <row r="137">
      <c r="A137" s="257" t="n"/>
      <c r="B137" s="284" t="inlineStr">
        <is>
          <t>-</t>
        </is>
      </c>
      <c r="C137">
        <f>IF(Extractions!C230&lt;&gt;"",Extractions!C230,"")</f>
        <v/>
      </c>
      <c r="D137">
        <f>Extractions!J230</f>
        <v/>
      </c>
      <c r="E137" t="inlineStr">
        <is>
          <t>€</t>
        </is>
      </c>
    </row>
    <row r="138">
      <c r="A138" s="257" t="n"/>
      <c r="B138" s="284" t="inlineStr">
        <is>
          <t>-</t>
        </is>
      </c>
      <c r="C138">
        <f>IF(Extractions!C231&lt;&gt;"",Extractions!C231,"")</f>
        <v/>
      </c>
      <c r="D138">
        <f>Extractions!J231</f>
        <v/>
      </c>
      <c r="E138" t="inlineStr">
        <is>
          <t>€</t>
        </is>
      </c>
    </row>
    <row r="139">
      <c r="A139" s="257" t="n"/>
      <c r="B139" s="284" t="inlineStr">
        <is>
          <t>-</t>
        </is>
      </c>
      <c r="C139">
        <f>IF(Extractions!C232&lt;&gt;"",Extractions!C232,"")</f>
        <v/>
      </c>
      <c r="D139">
        <f>Extractions!J232</f>
        <v/>
      </c>
      <c r="E139" t="inlineStr">
        <is>
          <t>€</t>
        </is>
      </c>
    </row>
    <row r="140">
      <c r="A140" s="257" t="n"/>
      <c r="B140" s="284" t="inlineStr">
        <is>
          <t>-</t>
        </is>
      </c>
      <c r="C140">
        <f>IF(Extractions!C233&lt;&gt;"",Extractions!C233,"")</f>
        <v/>
      </c>
      <c r="D140">
        <f>Extractions!J233</f>
        <v/>
      </c>
      <c r="E140" t="inlineStr">
        <is>
          <t>€</t>
        </is>
      </c>
    </row>
    <row r="141">
      <c r="A141" s="257" t="n"/>
      <c r="B141" s="284" t="inlineStr">
        <is>
          <t>-</t>
        </is>
      </c>
      <c r="C141">
        <f>IF(Extractions!C234&lt;&gt;"",Extractions!C234,"")</f>
        <v/>
      </c>
      <c r="D141">
        <f>Extractions!J234</f>
        <v/>
      </c>
      <c r="E141" t="inlineStr">
        <is>
          <t>€</t>
        </is>
      </c>
    </row>
    <row r="142">
      <c r="A142" s="257" t="n"/>
      <c r="B142" s="284" t="inlineStr">
        <is>
          <t>-</t>
        </is>
      </c>
      <c r="C142">
        <f>IF(Extractions!C235&lt;&gt;"",Extractions!C235,"")</f>
        <v/>
      </c>
      <c r="D142">
        <f>Extractions!J235</f>
        <v/>
      </c>
      <c r="E142" t="inlineStr">
        <is>
          <t>€</t>
        </is>
      </c>
    </row>
    <row r="143">
      <c r="A143" s="257" t="n"/>
      <c r="B143" s="284" t="inlineStr">
        <is>
          <t>-</t>
        </is>
      </c>
      <c r="C143">
        <f>IF(Extractions!C236&lt;&gt;"",Extractions!C236,"")</f>
        <v/>
      </c>
      <c r="D143">
        <f>Extractions!J236</f>
        <v/>
      </c>
      <c r="E143" t="inlineStr">
        <is>
          <t>€</t>
        </is>
      </c>
    </row>
    <row r="144">
      <c r="A144" s="257" t="n"/>
      <c r="B144" s="284" t="inlineStr">
        <is>
          <t>-</t>
        </is>
      </c>
      <c r="C144">
        <f>IF(Extractions!C237&lt;&gt;"",Extractions!C237,"")</f>
        <v/>
      </c>
      <c r="D144">
        <f>Extractions!J237</f>
        <v/>
      </c>
      <c r="E144" t="inlineStr">
        <is>
          <t>€</t>
        </is>
      </c>
    </row>
    <row r="145">
      <c r="A145" s="257" t="n"/>
      <c r="B145" s="284" t="inlineStr">
        <is>
          <t>-</t>
        </is>
      </c>
      <c r="C145">
        <f>IF(Extractions!C238&lt;&gt;"",Extractions!C238,"")</f>
        <v/>
      </c>
      <c r="D145">
        <f>Extractions!J238</f>
        <v/>
      </c>
      <c r="E145" t="inlineStr">
        <is>
          <t>€</t>
        </is>
      </c>
    </row>
    <row r="146">
      <c r="A146" s="257" t="n"/>
      <c r="B146" s="284" t="inlineStr">
        <is>
          <t>-</t>
        </is>
      </c>
      <c r="C146">
        <f>IF(Extractions!C239&lt;&gt;"",Extractions!C239,"")</f>
        <v/>
      </c>
      <c r="D146">
        <f>Extractions!J239</f>
        <v/>
      </c>
      <c r="E146" t="inlineStr">
        <is>
          <t>€</t>
        </is>
      </c>
    </row>
    <row r="147">
      <c r="A147" s="257" t="n"/>
      <c r="B147" s="284" t="inlineStr">
        <is>
          <t>-</t>
        </is>
      </c>
      <c r="C147">
        <f>IF(Extractions!C240&lt;&gt;"",Extractions!C240,"")</f>
        <v/>
      </c>
      <c r="D147">
        <f>Extractions!J240</f>
        <v/>
      </c>
      <c r="E147" t="inlineStr">
        <is>
          <t>€</t>
        </is>
      </c>
    </row>
    <row r="148">
      <c r="A148" s="257" t="n"/>
      <c r="B148" s="284" t="inlineStr">
        <is>
          <t>-</t>
        </is>
      </c>
      <c r="C148">
        <f>IF(Extractions!C241&lt;&gt;"",Extractions!C241,"")</f>
        <v/>
      </c>
      <c r="D148">
        <f>Extractions!J241</f>
        <v/>
      </c>
      <c r="E148" t="inlineStr">
        <is>
          <t>€</t>
        </is>
      </c>
    </row>
    <row r="149">
      <c r="A149" s="257" t="n"/>
      <c r="B149" s="284" t="inlineStr">
        <is>
          <t>-</t>
        </is>
      </c>
      <c r="C149">
        <f>IF(Extractions!C242&lt;&gt;"",Extractions!C242,"")</f>
        <v/>
      </c>
      <c r="D149">
        <f>Extractions!J242</f>
        <v/>
      </c>
      <c r="E149" t="inlineStr">
        <is>
          <t>€</t>
        </is>
      </c>
    </row>
    <row r="150">
      <c r="A150" s="257" t="n"/>
      <c r="B150" s="284" t="inlineStr">
        <is>
          <t>-</t>
        </is>
      </c>
      <c r="C150">
        <f>IF(Extractions!C243&lt;&gt;"",Extractions!C243,"")</f>
        <v/>
      </c>
      <c r="D150">
        <f>Extractions!J243</f>
        <v/>
      </c>
      <c r="E150" t="inlineStr">
        <is>
          <t>€</t>
        </is>
      </c>
    </row>
    <row r="151">
      <c r="A151" s="257" t="n"/>
      <c r="B151" s="284" t="inlineStr">
        <is>
          <t>-</t>
        </is>
      </c>
      <c r="C151">
        <f>IF(Extractions!C244&lt;&gt;"",Extractions!C244,"")</f>
        <v/>
      </c>
      <c r="D151">
        <f>Extractions!J244</f>
        <v/>
      </c>
      <c r="E151" t="inlineStr">
        <is>
          <t>€</t>
        </is>
      </c>
    </row>
    <row r="152">
      <c r="A152" s="257" t="n"/>
      <c r="B152" s="284" t="inlineStr">
        <is>
          <t>-</t>
        </is>
      </c>
      <c r="C152">
        <f>IF(Extractions!C245&lt;&gt;"",Extractions!C245,"")</f>
        <v/>
      </c>
      <c r="D152">
        <f>Extractions!J245</f>
        <v/>
      </c>
      <c r="E152" t="inlineStr">
        <is>
          <t>€</t>
        </is>
      </c>
    </row>
    <row r="153">
      <c r="A153" s="257" t="n"/>
      <c r="B153" s="284" t="inlineStr">
        <is>
          <t>-</t>
        </is>
      </c>
      <c r="C153">
        <f>IF(Extractions!C246&lt;&gt;"",Extractions!C246,"")</f>
        <v/>
      </c>
      <c r="D153">
        <f>Extractions!J246</f>
        <v/>
      </c>
      <c r="E153" t="inlineStr">
        <is>
          <t>€</t>
        </is>
      </c>
    </row>
    <row r="154">
      <c r="A154" s="257" t="n"/>
      <c r="B154" s="284" t="inlineStr">
        <is>
          <t>-</t>
        </is>
      </c>
      <c r="C154">
        <f>IF(Extractions!C247&lt;&gt;"",Extractions!C247,"")</f>
        <v/>
      </c>
      <c r="D154">
        <f>Extractions!J247</f>
        <v/>
      </c>
      <c r="E154" t="inlineStr">
        <is>
          <t>€</t>
        </is>
      </c>
    </row>
    <row r="155">
      <c r="A155" s="257" t="n"/>
      <c r="B155" s="284" t="inlineStr">
        <is>
          <t>-</t>
        </is>
      </c>
      <c r="C155">
        <f>IF(Extractions!C248&lt;&gt;"",Extractions!C248,"")</f>
        <v/>
      </c>
      <c r="D155">
        <f>Extractions!J248</f>
        <v/>
      </c>
      <c r="E155" t="inlineStr">
        <is>
          <t>€</t>
        </is>
      </c>
    </row>
    <row r="156">
      <c r="A156" s="257" t="n"/>
      <c r="B156" s="284" t="inlineStr">
        <is>
          <t>-</t>
        </is>
      </c>
      <c r="C156">
        <f>IF(Extractions!C249&lt;&gt;"",Extractions!C249,"")</f>
        <v/>
      </c>
      <c r="D156">
        <f>Extractions!J249</f>
        <v/>
      </c>
      <c r="E156" t="inlineStr">
        <is>
          <t>€</t>
        </is>
      </c>
    </row>
    <row r="157">
      <c r="A157" s="257" t="n"/>
      <c r="B157" s="284" t="inlineStr">
        <is>
          <t>-</t>
        </is>
      </c>
      <c r="C157">
        <f>IF(Extractions!C250&lt;&gt;"",Extractions!C250,"")</f>
        <v/>
      </c>
      <c r="D157">
        <f>Extractions!J250</f>
        <v/>
      </c>
      <c r="E157" t="inlineStr">
        <is>
          <t>€</t>
        </is>
      </c>
    </row>
    <row r="158">
      <c r="A158" s="257" t="n"/>
      <c r="B158" s="284" t="inlineStr">
        <is>
          <t>-</t>
        </is>
      </c>
      <c r="C158">
        <f>IF(Extractions!C251&lt;&gt;"",Extractions!C251,"")</f>
        <v/>
      </c>
      <c r="D158">
        <f>Extractions!J251</f>
        <v/>
      </c>
      <c r="E158" t="inlineStr">
        <is>
          <t>€</t>
        </is>
      </c>
    </row>
    <row r="159">
      <c r="A159" s="257" t="n"/>
      <c r="B159" s="284" t="inlineStr">
        <is>
          <t>-</t>
        </is>
      </c>
      <c r="C159">
        <f>IF(Extractions!C252&lt;&gt;"",Extractions!C252,"")</f>
        <v/>
      </c>
      <c r="D159">
        <f>Extractions!J252</f>
        <v/>
      </c>
      <c r="E159" t="inlineStr">
        <is>
          <t>€</t>
        </is>
      </c>
    </row>
    <row r="160">
      <c r="A160" s="257" t="n"/>
      <c r="B160" s="284" t="inlineStr">
        <is>
          <t>-</t>
        </is>
      </c>
      <c r="C160">
        <f>IF(Extractions!C253&lt;&gt;"",Extractions!C253,"")</f>
        <v/>
      </c>
      <c r="D160">
        <f>Extractions!J253</f>
        <v/>
      </c>
      <c r="E160" t="inlineStr">
        <is>
          <t>€</t>
        </is>
      </c>
    </row>
    <row r="161">
      <c r="A161" s="257" t="n"/>
      <c r="B161" s="284" t="inlineStr">
        <is>
          <t>-</t>
        </is>
      </c>
      <c r="C161">
        <f>IF(Extractions!C254&lt;&gt;"",Extractions!C254,"")</f>
        <v/>
      </c>
      <c r="D161">
        <f>Extractions!J254</f>
        <v/>
      </c>
      <c r="E161" t="inlineStr">
        <is>
          <t>€</t>
        </is>
      </c>
    </row>
    <row r="162">
      <c r="A162" s="257" t="n"/>
      <c r="B162" s="284" t="inlineStr">
        <is>
          <t>-</t>
        </is>
      </c>
      <c r="C162">
        <f>IF(Extractions!C255&lt;&gt;"",Extractions!C255,"")</f>
        <v/>
      </c>
      <c r="D162">
        <f>Extractions!J255</f>
        <v/>
      </c>
      <c r="E162" t="inlineStr">
        <is>
          <t>€</t>
        </is>
      </c>
    </row>
    <row r="163">
      <c r="A163" s="257" t="n"/>
      <c r="B163" s="284" t="inlineStr">
        <is>
          <t>-</t>
        </is>
      </c>
      <c r="C163">
        <f>IF(Extractions!C256&lt;&gt;"",Extractions!C256,"")</f>
        <v/>
      </c>
      <c r="D163">
        <f>Extractions!J256</f>
        <v/>
      </c>
      <c r="E163" t="inlineStr">
        <is>
          <t>€</t>
        </is>
      </c>
    </row>
    <row r="164">
      <c r="A164" s="257" t="n"/>
      <c r="B164" s="284" t="inlineStr">
        <is>
          <t>-</t>
        </is>
      </c>
      <c r="C164">
        <f>IF(Extractions!C257&lt;&gt;"",Extractions!C257,"")</f>
        <v/>
      </c>
      <c r="D164">
        <f>Extractions!J257</f>
        <v/>
      </c>
      <c r="E164" t="inlineStr">
        <is>
          <t>€</t>
        </is>
      </c>
    </row>
    <row r="165">
      <c r="A165" s="257" t="n"/>
      <c r="B165" s="284" t="inlineStr">
        <is>
          <t>-</t>
        </is>
      </c>
      <c r="C165">
        <f>IF(Extractions!C258&lt;&gt;"",Extractions!C258,"")</f>
        <v/>
      </c>
      <c r="D165">
        <f>Extractions!J258</f>
        <v/>
      </c>
      <c r="E165" t="inlineStr">
        <is>
          <t>€</t>
        </is>
      </c>
    </row>
    <row r="166">
      <c r="A166" s="257" t="n"/>
      <c r="B166" s="284" t="inlineStr">
        <is>
          <t>-</t>
        </is>
      </c>
      <c r="C166">
        <f>IF(Extractions!C259&lt;&gt;"",Extractions!C259,"")</f>
        <v/>
      </c>
      <c r="D166">
        <f>Extractions!J259</f>
        <v/>
      </c>
      <c r="E166" t="inlineStr">
        <is>
          <t>€</t>
        </is>
      </c>
    </row>
    <row r="167">
      <c r="A167" s="257" t="n"/>
      <c r="B167" s="284" t="inlineStr">
        <is>
          <t>-</t>
        </is>
      </c>
      <c r="C167">
        <f>IF(Extractions!C260&lt;&gt;"",Extractions!C260,"")</f>
        <v/>
      </c>
      <c r="D167">
        <f>Extractions!J260</f>
        <v/>
      </c>
      <c r="E167" t="inlineStr">
        <is>
          <t>€</t>
        </is>
      </c>
    </row>
    <row r="168">
      <c r="A168" s="257" t="n"/>
      <c r="B168" s="284" t="inlineStr">
        <is>
          <t>-</t>
        </is>
      </c>
      <c r="C168">
        <f>IF(Extractions!C261&lt;&gt;"",Extractions!C261,"")</f>
        <v/>
      </c>
      <c r="D168">
        <f>Extractions!J261</f>
        <v/>
      </c>
      <c r="E168" t="inlineStr">
        <is>
          <t>€</t>
        </is>
      </c>
    </row>
    <row r="169">
      <c r="A169" s="257" t="n"/>
      <c r="B169" s="284" t="inlineStr">
        <is>
          <t>-</t>
        </is>
      </c>
      <c r="C169">
        <f>IF(Extractions!C262&lt;&gt;"",Extractions!C262,"")</f>
        <v/>
      </c>
      <c r="D169">
        <f>Extractions!J262</f>
        <v/>
      </c>
      <c r="E169" t="inlineStr">
        <is>
          <t>€</t>
        </is>
      </c>
    </row>
    <row r="170">
      <c r="A170" s="257" t="n"/>
      <c r="B170" s="284" t="inlineStr">
        <is>
          <t>-</t>
        </is>
      </c>
      <c r="C170">
        <f>IF(Extractions!C263&lt;&gt;"",Extractions!C263,"")</f>
        <v/>
      </c>
      <c r="D170">
        <f>Extractions!J263</f>
        <v/>
      </c>
      <c r="E170" t="inlineStr">
        <is>
          <t>€</t>
        </is>
      </c>
    </row>
    <row r="171">
      <c r="A171" s="257" t="n"/>
      <c r="B171" s="284" t="inlineStr">
        <is>
          <t>-</t>
        </is>
      </c>
      <c r="C171">
        <f>IF(Extractions!C264&lt;&gt;"",Extractions!C264,"")</f>
        <v/>
      </c>
      <c r="D171">
        <f>Extractions!J264</f>
        <v/>
      </c>
      <c r="E171" t="inlineStr">
        <is>
          <t>€</t>
        </is>
      </c>
    </row>
    <row r="172">
      <c r="A172" s="257" t="n"/>
      <c r="B172" s="284" t="inlineStr">
        <is>
          <t>-</t>
        </is>
      </c>
      <c r="C172">
        <f>IF(Extractions!C265&lt;&gt;"",Extractions!C265,"")</f>
        <v/>
      </c>
      <c r="D172">
        <f>Extractions!J265</f>
        <v/>
      </c>
      <c r="E172" t="inlineStr">
        <is>
          <t>€</t>
        </is>
      </c>
    </row>
    <row r="173">
      <c r="A173" s="257" t="n"/>
      <c r="B173" s="284" t="inlineStr">
        <is>
          <t>-</t>
        </is>
      </c>
      <c r="C173">
        <f>IF(Extractions!C266&lt;&gt;"",Extractions!C266,"")</f>
        <v/>
      </c>
      <c r="D173">
        <f>Extractions!J266</f>
        <v/>
      </c>
      <c r="E173" t="inlineStr">
        <is>
          <t>€</t>
        </is>
      </c>
    </row>
    <row r="174">
      <c r="A174" s="257" t="n"/>
      <c r="B174" s="284" t="inlineStr">
        <is>
          <t>-</t>
        </is>
      </c>
      <c r="C174">
        <f>IF(Extractions!C267&lt;&gt;"",Extractions!C267,"")</f>
        <v/>
      </c>
      <c r="D174">
        <f>Extractions!J267</f>
        <v/>
      </c>
      <c r="E174" t="inlineStr">
        <is>
          <t>€</t>
        </is>
      </c>
    </row>
    <row r="175">
      <c r="A175" s="257" t="n"/>
      <c r="B175" s="284" t="inlineStr">
        <is>
          <t>-</t>
        </is>
      </c>
      <c r="C175">
        <f>IF(Extractions!C268&lt;&gt;"",Extractions!C268,"")</f>
        <v/>
      </c>
      <c r="D175">
        <f>Extractions!J268</f>
        <v/>
      </c>
      <c r="E175" t="inlineStr">
        <is>
          <t>€</t>
        </is>
      </c>
    </row>
    <row r="176">
      <c r="A176" s="257" t="n"/>
      <c r="B176" s="284" t="inlineStr">
        <is>
          <t>-</t>
        </is>
      </c>
      <c r="C176">
        <f>IF(Extractions!C269&lt;&gt;"",Extractions!C269,"")</f>
        <v/>
      </c>
      <c r="D176">
        <f>Extractions!J269</f>
        <v/>
      </c>
      <c r="E176" t="inlineStr">
        <is>
          <t>€</t>
        </is>
      </c>
    </row>
    <row r="177">
      <c r="A177" s="257" t="n"/>
      <c r="B177" s="284" t="inlineStr">
        <is>
          <t>-</t>
        </is>
      </c>
      <c r="C177">
        <f>IF(Extractions!C270&lt;&gt;"",Extractions!C270,"")</f>
        <v/>
      </c>
      <c r="D177">
        <f>Extractions!J270</f>
        <v/>
      </c>
      <c r="E177" t="inlineStr">
        <is>
          <t>€</t>
        </is>
      </c>
    </row>
    <row r="178">
      <c r="A178" s="257" t="n"/>
      <c r="B178" s="284" t="inlineStr">
        <is>
          <t>-</t>
        </is>
      </c>
      <c r="C178">
        <f>IF(Extractions!C271&lt;&gt;"",Extractions!C271,"")</f>
        <v/>
      </c>
      <c r="D178">
        <f>Extractions!J271</f>
        <v/>
      </c>
      <c r="E178" t="inlineStr">
        <is>
          <t>€</t>
        </is>
      </c>
    </row>
    <row r="179">
      <c r="A179" s="257" t="n"/>
      <c r="B179" s="284" t="inlineStr">
        <is>
          <t>-</t>
        </is>
      </c>
      <c r="C179">
        <f>IF(Extractions!C272&lt;&gt;"",Extractions!C272,"")</f>
        <v/>
      </c>
      <c r="D179">
        <f>Extractions!J272</f>
        <v/>
      </c>
      <c r="E179" t="inlineStr">
        <is>
          <t>€</t>
        </is>
      </c>
    </row>
    <row r="180">
      <c r="A180" s="257" t="n"/>
      <c r="B180" s="284" t="inlineStr">
        <is>
          <t>-</t>
        </is>
      </c>
      <c r="C180">
        <f>IF(Extractions!C273&lt;&gt;"",Extractions!C273,"")</f>
        <v/>
      </c>
      <c r="D180">
        <f>Extractions!J273</f>
        <v/>
      </c>
      <c r="E180" t="inlineStr">
        <is>
          <t>€</t>
        </is>
      </c>
    </row>
    <row r="181">
      <c r="A181" s="257" t="n"/>
      <c r="B181" s="284" t="inlineStr">
        <is>
          <t>-</t>
        </is>
      </c>
      <c r="C181">
        <f>IF(Extractions!C274&lt;&gt;"",Extractions!C274,"")</f>
        <v/>
      </c>
      <c r="D181">
        <f>Extractions!J274</f>
        <v/>
      </c>
      <c r="E181" t="inlineStr">
        <is>
          <t>€</t>
        </is>
      </c>
    </row>
    <row r="182">
      <c r="A182" s="257" t="n"/>
      <c r="B182" s="284" t="inlineStr">
        <is>
          <t>-</t>
        </is>
      </c>
      <c r="C182">
        <f>IF(Extractions!C275&lt;&gt;"",Extractions!C275,"")</f>
        <v/>
      </c>
      <c r="D182">
        <f>Extractions!J275</f>
        <v/>
      </c>
      <c r="E182" t="inlineStr">
        <is>
          <t>€</t>
        </is>
      </c>
    </row>
    <row r="183">
      <c r="A183" s="257" t="n"/>
      <c r="B183" s="284" t="inlineStr">
        <is>
          <t>-</t>
        </is>
      </c>
      <c r="C183">
        <f>IF(Extractions!C276&lt;&gt;"",Extractions!C276,"")</f>
        <v/>
      </c>
      <c r="D183">
        <f>Extractions!J276</f>
        <v/>
      </c>
      <c r="E183" t="inlineStr">
        <is>
          <t>€</t>
        </is>
      </c>
    </row>
    <row r="184">
      <c r="A184" s="257" t="n"/>
      <c r="B184" s="284" t="inlineStr">
        <is>
          <t>-</t>
        </is>
      </c>
      <c r="C184">
        <f>IF(Extractions!C277&lt;&gt;"",Extractions!C277,"")</f>
        <v/>
      </c>
      <c r="D184">
        <f>Extractions!J277</f>
        <v/>
      </c>
      <c r="E184" t="inlineStr">
        <is>
          <t>€</t>
        </is>
      </c>
    </row>
    <row r="185">
      <c r="A185" s="257" t="n"/>
      <c r="B185" s="284" t="inlineStr">
        <is>
          <t>-</t>
        </is>
      </c>
      <c r="C185">
        <f>IF(Extractions!C278&lt;&gt;"",Extractions!C278,"")</f>
        <v/>
      </c>
      <c r="D185">
        <f>Extractions!J278</f>
        <v/>
      </c>
      <c r="E185" t="inlineStr">
        <is>
          <t>€</t>
        </is>
      </c>
    </row>
    <row r="186">
      <c r="A186" s="257" t="n"/>
      <c r="B186" s="284" t="inlineStr">
        <is>
          <t>-</t>
        </is>
      </c>
      <c r="C186">
        <f>IF(Extractions!C279&lt;&gt;"",Extractions!C279,"")</f>
        <v/>
      </c>
      <c r="D186">
        <f>Extractions!J279</f>
        <v/>
      </c>
      <c r="E186" t="inlineStr">
        <is>
          <t>€</t>
        </is>
      </c>
    </row>
    <row r="187">
      <c r="A187" s="257" t="n"/>
      <c r="B187" s="284" t="inlineStr">
        <is>
          <t>-</t>
        </is>
      </c>
      <c r="C187">
        <f>IF(Extractions!C280&lt;&gt;"",Extractions!C280,"")</f>
        <v/>
      </c>
      <c r="D187">
        <f>Extractions!J280</f>
        <v/>
      </c>
      <c r="E187" t="inlineStr">
        <is>
          <t>€</t>
        </is>
      </c>
    </row>
    <row r="188">
      <c r="A188" s="257" t="n"/>
      <c r="B188" s="284" t="inlineStr">
        <is>
          <t>-</t>
        </is>
      </c>
      <c r="C188">
        <f>IF(Extractions!C281&lt;&gt;"",Extractions!C281,"")</f>
        <v/>
      </c>
      <c r="D188">
        <f>Extractions!J281</f>
        <v/>
      </c>
      <c r="E188" t="inlineStr">
        <is>
          <t>€</t>
        </is>
      </c>
    </row>
    <row r="189">
      <c r="A189" s="257" t="n"/>
      <c r="B189" s="284" t="inlineStr">
        <is>
          <t>-</t>
        </is>
      </c>
      <c r="C189">
        <f>IF(Extractions!C282&lt;&gt;"",Extractions!C282,"")</f>
        <v/>
      </c>
      <c r="D189">
        <f>Extractions!J282</f>
        <v/>
      </c>
      <c r="E189" t="inlineStr">
        <is>
          <t>€</t>
        </is>
      </c>
    </row>
    <row r="190">
      <c r="A190" s="257" t="n"/>
      <c r="B190" s="284" t="inlineStr">
        <is>
          <t>-</t>
        </is>
      </c>
      <c r="C190">
        <f>IF(Extractions!C283&lt;&gt;"",Extractions!C283,"")</f>
        <v/>
      </c>
      <c r="D190">
        <f>Extractions!J283</f>
        <v/>
      </c>
      <c r="E190" t="inlineStr">
        <is>
          <t>€</t>
        </is>
      </c>
    </row>
    <row r="191">
      <c r="A191" s="257" t="n"/>
      <c r="B191" s="284" t="inlineStr">
        <is>
          <t>-</t>
        </is>
      </c>
      <c r="C191">
        <f>IF(Extractions!C284&lt;&gt;"",Extractions!C284,"")</f>
        <v/>
      </c>
      <c r="D191">
        <f>Extractions!J284</f>
        <v/>
      </c>
      <c r="E191" t="inlineStr">
        <is>
          <t>€</t>
        </is>
      </c>
    </row>
    <row r="192">
      <c r="A192" s="257" t="n"/>
      <c r="B192" s="284" t="inlineStr">
        <is>
          <t>-</t>
        </is>
      </c>
      <c r="C192">
        <f>IF(Extractions!C285&lt;&gt;"",Extractions!C285,"")</f>
        <v/>
      </c>
      <c r="D192">
        <f>Extractions!J285</f>
        <v/>
      </c>
      <c r="E192" t="inlineStr">
        <is>
          <t>€</t>
        </is>
      </c>
    </row>
    <row r="193">
      <c r="A193" s="257" t="n"/>
      <c r="B193" s="284" t="inlineStr">
        <is>
          <t>-</t>
        </is>
      </c>
      <c r="C193">
        <f>IF(Extractions!C286&lt;&gt;"",Extractions!C286,"")</f>
        <v/>
      </c>
      <c r="D193">
        <f>Extractions!J286</f>
        <v/>
      </c>
      <c r="E193" t="inlineStr">
        <is>
          <t>€</t>
        </is>
      </c>
    </row>
    <row r="194">
      <c r="A194" s="257" t="n"/>
      <c r="B194" s="284" t="inlineStr">
        <is>
          <t>-</t>
        </is>
      </c>
      <c r="C194">
        <f>IF(Extractions!C287&lt;&gt;"",Extractions!C287,"")</f>
        <v/>
      </c>
      <c r="D194">
        <f>Extractions!J287</f>
        <v/>
      </c>
      <c r="E194" t="inlineStr">
        <is>
          <t>€</t>
        </is>
      </c>
    </row>
    <row r="195">
      <c r="A195" s="257" t="n"/>
      <c r="B195" s="284" t="inlineStr">
        <is>
          <t>-</t>
        </is>
      </c>
      <c r="C195">
        <f>IF(Extractions!C288&lt;&gt;"",Extractions!C288,"")</f>
        <v/>
      </c>
      <c r="D195">
        <f>Extractions!J288</f>
        <v/>
      </c>
      <c r="E195" t="inlineStr">
        <is>
          <t>€</t>
        </is>
      </c>
    </row>
    <row r="196">
      <c r="A196" s="257" t="n"/>
      <c r="B196" s="284" t="inlineStr">
        <is>
          <t>-</t>
        </is>
      </c>
      <c r="C196">
        <f>IF(Extractions!C289&lt;&gt;"",Extractions!C289,"")</f>
        <v/>
      </c>
      <c r="D196">
        <f>Extractions!J289</f>
        <v/>
      </c>
      <c r="E196" t="inlineStr">
        <is>
          <t>€</t>
        </is>
      </c>
    </row>
    <row r="197">
      <c r="A197" s="257" t="n"/>
      <c r="B197" s="284" t="inlineStr">
        <is>
          <t>-</t>
        </is>
      </c>
      <c r="C197">
        <f>IF(Extractions!C290&lt;&gt;"",Extractions!C290,"")</f>
        <v/>
      </c>
      <c r="D197">
        <f>Extractions!J290</f>
        <v/>
      </c>
      <c r="E197" t="inlineStr">
        <is>
          <t>€</t>
        </is>
      </c>
    </row>
    <row r="198">
      <c r="A198" s="257" t="n"/>
      <c r="B198" s="284" t="inlineStr">
        <is>
          <t>-</t>
        </is>
      </c>
      <c r="C198">
        <f>IF(Extractions!C291&lt;&gt;"",Extractions!C291,"")</f>
        <v/>
      </c>
      <c r="D198">
        <f>Extractions!J291</f>
        <v/>
      </c>
      <c r="E198" t="inlineStr">
        <is>
          <t>€</t>
        </is>
      </c>
    </row>
    <row r="199">
      <c r="A199" s="257" t="n"/>
      <c r="B199" s="284" t="inlineStr">
        <is>
          <t>-</t>
        </is>
      </c>
      <c r="C199">
        <f>IF(Extractions!C292&lt;&gt;"",Extractions!C292,"")</f>
        <v/>
      </c>
      <c r="D199">
        <f>Extractions!J292</f>
        <v/>
      </c>
      <c r="E199" t="inlineStr">
        <is>
          <t>€</t>
        </is>
      </c>
    </row>
    <row r="200">
      <c r="A200" s="257" t="n"/>
      <c r="B200" s="284" t="inlineStr">
        <is>
          <t>-</t>
        </is>
      </c>
      <c r="C200">
        <f>IF(Extractions!C293&lt;&gt;"",Extractions!C293,"")</f>
        <v/>
      </c>
      <c r="D200">
        <f>Extractions!J293</f>
        <v/>
      </c>
      <c r="E200" t="inlineStr">
        <is>
          <t>€</t>
        </is>
      </c>
    </row>
    <row r="201">
      <c r="A201" s="257" t="n"/>
      <c r="B201" s="284" t="inlineStr">
        <is>
          <t>-</t>
        </is>
      </c>
      <c r="C201">
        <f>IF(Extractions!C294&lt;&gt;"",Extractions!C294,"")</f>
        <v/>
      </c>
      <c r="D201">
        <f>Extractions!J294</f>
        <v/>
      </c>
      <c r="E201" t="inlineStr">
        <is>
          <t>€</t>
        </is>
      </c>
    </row>
    <row r="202">
      <c r="A202" s="257" t="n"/>
      <c r="B202" s="284" t="inlineStr">
        <is>
          <t>-</t>
        </is>
      </c>
      <c r="C202">
        <f>IF(Extractions!C295&lt;&gt;"",Extractions!C295,"")</f>
        <v/>
      </c>
      <c r="D202">
        <f>Extractions!J295</f>
        <v/>
      </c>
      <c r="E202" t="inlineStr">
        <is>
          <t>€</t>
        </is>
      </c>
    </row>
    <row r="203">
      <c r="A203" s="257" t="n"/>
      <c r="B203" s="284" t="inlineStr">
        <is>
          <t>-</t>
        </is>
      </c>
      <c r="C203">
        <f>IF(Extractions!C296&lt;&gt;"",Extractions!C296,"")</f>
        <v/>
      </c>
      <c r="D203">
        <f>Extractions!J296</f>
        <v/>
      </c>
      <c r="E203" t="inlineStr">
        <is>
          <t>€</t>
        </is>
      </c>
    </row>
    <row r="204">
      <c r="A204" s="257" t="n"/>
      <c r="B204" s="284" t="inlineStr">
        <is>
          <t>-</t>
        </is>
      </c>
      <c r="C204">
        <f>IF(Extractions!C297&lt;&gt;"",Extractions!C297,"")</f>
        <v/>
      </c>
      <c r="D204">
        <f>Extractions!J297</f>
        <v/>
      </c>
      <c r="E204" t="inlineStr">
        <is>
          <t>€</t>
        </is>
      </c>
    </row>
    <row r="205">
      <c r="A205" s="257" t="n"/>
      <c r="B205" s="284" t="inlineStr">
        <is>
          <t>-</t>
        </is>
      </c>
      <c r="C205">
        <f>IF(Extractions!C298&lt;&gt;"",Extractions!C298,"")</f>
        <v/>
      </c>
      <c r="D205">
        <f>Extractions!J298</f>
        <v/>
      </c>
      <c r="E205" t="inlineStr">
        <is>
          <t>€</t>
        </is>
      </c>
    </row>
    <row r="206">
      <c r="A206" s="257" t="n"/>
      <c r="B206" s="284" t="inlineStr">
        <is>
          <t>-</t>
        </is>
      </c>
      <c r="C206">
        <f>IF(Extractions!C299&lt;&gt;"",Extractions!C299,"")</f>
        <v/>
      </c>
      <c r="D206">
        <f>Extractions!J299</f>
        <v/>
      </c>
      <c r="E206" t="inlineStr">
        <is>
          <t>€</t>
        </is>
      </c>
    </row>
    <row r="207">
      <c r="A207" s="257" t="n"/>
      <c r="B207" s="284" t="inlineStr">
        <is>
          <t>-</t>
        </is>
      </c>
      <c r="C207">
        <f>IF(Extractions!C300&lt;&gt;"",Extractions!C300,"")</f>
        <v/>
      </c>
      <c r="D207">
        <f>Extractions!J300</f>
        <v/>
      </c>
      <c r="E207" t="inlineStr">
        <is>
          <t>€</t>
        </is>
      </c>
    </row>
    <row r="208">
      <c r="A208" s="257" t="n"/>
      <c r="B208" s="284" t="inlineStr">
        <is>
          <t>-</t>
        </is>
      </c>
      <c r="C208">
        <f>IF(Extractions!C301&lt;&gt;"",Extractions!C301,"")</f>
        <v/>
      </c>
      <c r="D208">
        <f>Extractions!J301</f>
        <v/>
      </c>
      <c r="E208" t="inlineStr">
        <is>
          <t>€</t>
        </is>
      </c>
    </row>
    <row r="209">
      <c r="A209" s="257" t="n"/>
      <c r="B209" s="284" t="inlineStr">
        <is>
          <t>-</t>
        </is>
      </c>
      <c r="C209">
        <f>IF(Extractions!C302&lt;&gt;"",Extractions!C302,"")</f>
        <v/>
      </c>
      <c r="D209">
        <f>Extractions!J302</f>
        <v/>
      </c>
      <c r="E209" t="inlineStr">
        <is>
          <t>€</t>
        </is>
      </c>
    </row>
    <row r="210">
      <c r="A210" s="257" t="n"/>
      <c r="B210" s="284" t="inlineStr">
        <is>
          <t>-</t>
        </is>
      </c>
      <c r="C210">
        <f>IF(Extractions!C303&lt;&gt;"",Extractions!C303,"")</f>
        <v/>
      </c>
      <c r="D210">
        <f>Extractions!J303</f>
        <v/>
      </c>
      <c r="E210" t="inlineStr">
        <is>
          <t>€</t>
        </is>
      </c>
    </row>
    <row r="211">
      <c r="C211" s="288" t="inlineStr">
        <is>
          <t>ne pas supprimer cette ligne</t>
        </is>
      </c>
    </row>
    <row r="212" ht="17.25" customFormat="1" customHeight="1" s="246">
      <c r="B212" s="282" t="inlineStr">
        <is>
          <t>→</t>
        </is>
      </c>
      <c r="C212" s="283" t="inlineStr">
        <is>
          <t>HEURES ACCIDENT DE TRAVAIL :</t>
        </is>
      </c>
    </row>
    <row r="213">
      <c r="A213" s="257" t="n"/>
      <c r="B213" s="284" t="inlineStr">
        <is>
          <t>-</t>
        </is>
      </c>
      <c r="C213">
        <f>IF(Extractions!L2=21,Extractions!D2,"")</f>
        <v/>
      </c>
      <c r="D213">
        <f>IF(C213&lt;&gt;"",Extractions!M2,"")</f>
        <v/>
      </c>
      <c r="E213" t="inlineStr">
        <is>
          <t>heures</t>
        </is>
      </c>
    </row>
    <row r="214">
      <c r="A214" s="257" t="n"/>
      <c r="B214" s="284" t="inlineStr">
        <is>
          <t>-</t>
        </is>
      </c>
      <c r="C214">
        <f>IF(Extractions!L3=21,Extractions!D3,"")</f>
        <v/>
      </c>
      <c r="D214">
        <f>IF(C214&lt;&gt;"",Extractions!M3,"")</f>
        <v/>
      </c>
      <c r="E214" t="inlineStr">
        <is>
          <t>heures</t>
        </is>
      </c>
    </row>
    <row r="215">
      <c r="A215" s="257" t="n"/>
      <c r="B215" s="284" t="inlineStr">
        <is>
          <t>-</t>
        </is>
      </c>
      <c r="C215">
        <f>IF(Extractions!L4=21,Extractions!D4,"")</f>
        <v/>
      </c>
      <c r="D215">
        <f>IF(C215&lt;&gt;"",Extractions!M4,"")</f>
        <v/>
      </c>
      <c r="E215" t="inlineStr">
        <is>
          <t>heures</t>
        </is>
      </c>
    </row>
    <row r="216">
      <c r="A216" s="257" t="n"/>
      <c r="B216" s="284" t="inlineStr">
        <is>
          <t>-</t>
        </is>
      </c>
      <c r="C216">
        <f>IF(Extractions!L5=21,Extractions!D5,"")</f>
        <v/>
      </c>
      <c r="D216">
        <f>IF(C216&lt;&gt;"",Extractions!M5,"")</f>
        <v/>
      </c>
      <c r="E216" t="inlineStr">
        <is>
          <t>heures</t>
        </is>
      </c>
    </row>
    <row r="217">
      <c r="A217" s="257" t="n"/>
      <c r="B217" s="284" t="inlineStr">
        <is>
          <t>-</t>
        </is>
      </c>
      <c r="C217">
        <f>IF(Extractions!L6=21,Extractions!D6,"")</f>
        <v/>
      </c>
      <c r="D217">
        <f>IF(C217&lt;&gt;"",Extractions!M6,"")</f>
        <v/>
      </c>
      <c r="E217" t="inlineStr">
        <is>
          <t>heures</t>
        </is>
      </c>
    </row>
    <row r="218">
      <c r="A218" s="257" t="n"/>
      <c r="B218" s="284" t="inlineStr">
        <is>
          <t>-</t>
        </is>
      </c>
      <c r="C218">
        <f>IF(Extractions!L7=21,Extractions!D7,"")</f>
        <v/>
      </c>
      <c r="D218">
        <f>IF(C218&lt;&gt;"",Extractions!M7,"")</f>
        <v/>
      </c>
      <c r="E218" t="inlineStr">
        <is>
          <t>heures</t>
        </is>
      </c>
    </row>
    <row r="219">
      <c r="A219" s="257" t="n"/>
      <c r="B219" s="284" t="inlineStr">
        <is>
          <t>-</t>
        </is>
      </c>
      <c r="C219">
        <f>IF(Extractions!L8=21,Extractions!D8,"")</f>
        <v/>
      </c>
      <c r="D219">
        <f>IF(C219&lt;&gt;"",Extractions!M8,"")</f>
        <v/>
      </c>
      <c r="E219" t="inlineStr">
        <is>
          <t>heures</t>
        </is>
      </c>
    </row>
    <row r="220">
      <c r="A220" s="257" t="n"/>
      <c r="B220" s="284" t="inlineStr">
        <is>
          <t>-</t>
        </is>
      </c>
      <c r="C220">
        <f>IF(Extractions!L9=21,Extractions!D9,"")</f>
        <v/>
      </c>
      <c r="D220">
        <f>IF(C220&lt;&gt;"",Extractions!M9,"")</f>
        <v/>
      </c>
      <c r="E220" t="inlineStr">
        <is>
          <t>heures</t>
        </is>
      </c>
    </row>
    <row r="221">
      <c r="A221" s="257" t="n"/>
      <c r="B221" s="284" t="inlineStr">
        <is>
          <t>-</t>
        </is>
      </c>
      <c r="C221">
        <f>IF(Extractions!L10=21,Extractions!D10,"")</f>
        <v/>
      </c>
      <c r="D221">
        <f>IF(C221&lt;&gt;"",Extractions!M10,"")</f>
        <v/>
      </c>
      <c r="E221" t="inlineStr">
        <is>
          <t>heures</t>
        </is>
      </c>
    </row>
    <row r="222">
      <c r="A222" s="257" t="n"/>
      <c r="B222" s="284" t="inlineStr">
        <is>
          <t>-</t>
        </is>
      </c>
      <c r="C222">
        <f>IF(Extractions!L11=21,Extractions!D11,"")</f>
        <v/>
      </c>
      <c r="D222">
        <f>IF(C222&lt;&gt;"",Extractions!M11,"")</f>
        <v/>
      </c>
      <c r="E222" t="inlineStr">
        <is>
          <t>heures</t>
        </is>
      </c>
    </row>
    <row r="223">
      <c r="A223" s="257" t="n"/>
      <c r="B223" s="284" t="inlineStr">
        <is>
          <t>-</t>
        </is>
      </c>
      <c r="C223">
        <f>IF(Extractions!L12=21,Extractions!D12,"")</f>
        <v/>
      </c>
      <c r="D223">
        <f>IF(C223&lt;&gt;"",Extractions!M12,"")</f>
        <v/>
      </c>
      <c r="E223" t="inlineStr">
        <is>
          <t>heures</t>
        </is>
      </c>
    </row>
    <row r="224">
      <c r="A224" s="257" t="n"/>
      <c r="B224" s="284" t="inlineStr">
        <is>
          <t>-</t>
        </is>
      </c>
      <c r="C224">
        <f>IF(Extractions!L13=21,Extractions!D13,"")</f>
        <v/>
      </c>
      <c r="D224">
        <f>IF(C224&lt;&gt;"",Extractions!M13,"")</f>
        <v/>
      </c>
      <c r="E224" t="inlineStr">
        <is>
          <t>heures</t>
        </is>
      </c>
    </row>
    <row r="225">
      <c r="A225" s="257" t="n"/>
      <c r="B225" s="284" t="inlineStr">
        <is>
          <t>-</t>
        </is>
      </c>
      <c r="C225">
        <f>IF(Extractions!L14=21,Extractions!D14,"")</f>
        <v/>
      </c>
      <c r="D225">
        <f>IF(C225&lt;&gt;"",Extractions!M14,"")</f>
        <v/>
      </c>
      <c r="E225" t="inlineStr">
        <is>
          <t>heures</t>
        </is>
      </c>
    </row>
    <row r="226">
      <c r="A226" s="257" t="n"/>
      <c r="B226" s="284" t="inlineStr">
        <is>
          <t>-</t>
        </is>
      </c>
      <c r="C226">
        <f>IF(Extractions!L15=21,Extractions!D15,"")</f>
        <v/>
      </c>
      <c r="D226">
        <f>IF(C226&lt;&gt;"",Extractions!M15,"")</f>
        <v/>
      </c>
      <c r="E226" t="inlineStr">
        <is>
          <t>heures</t>
        </is>
      </c>
    </row>
    <row r="227">
      <c r="A227" s="257" t="n"/>
      <c r="B227" s="284" t="inlineStr">
        <is>
          <t>-</t>
        </is>
      </c>
      <c r="C227">
        <f>IF(Extractions!L16=21,Extractions!D16,"")</f>
        <v/>
      </c>
      <c r="D227">
        <f>IF(C227&lt;&gt;"",Extractions!M16,"")</f>
        <v/>
      </c>
      <c r="E227" t="inlineStr">
        <is>
          <t>heures</t>
        </is>
      </c>
    </row>
    <row r="228">
      <c r="A228" s="257" t="n"/>
      <c r="B228" s="284" t="inlineStr">
        <is>
          <t>-</t>
        </is>
      </c>
      <c r="C228">
        <f>IF(Extractions!L17=21,Extractions!D17,"")</f>
        <v/>
      </c>
      <c r="D228">
        <f>IF(C228&lt;&gt;"",Extractions!M17,"")</f>
        <v/>
      </c>
      <c r="E228" t="inlineStr">
        <is>
          <t>heures</t>
        </is>
      </c>
    </row>
    <row r="229">
      <c r="A229" s="257" t="n"/>
      <c r="B229" s="284" t="inlineStr">
        <is>
          <t>-</t>
        </is>
      </c>
      <c r="C229">
        <f>IF(Extractions!L18=21,Extractions!D18,"")</f>
        <v/>
      </c>
      <c r="D229">
        <f>IF(C229&lt;&gt;"",Extractions!M18,"")</f>
        <v/>
      </c>
      <c r="E229" t="inlineStr">
        <is>
          <t>heures</t>
        </is>
      </c>
    </row>
    <row r="230">
      <c r="A230" s="257" t="n"/>
      <c r="B230" s="284" t="inlineStr">
        <is>
          <t>-</t>
        </is>
      </c>
      <c r="C230">
        <f>IF(Extractions!L19=21,Extractions!D19,"")</f>
        <v/>
      </c>
      <c r="D230">
        <f>IF(C230&lt;&gt;"",Extractions!M19,"")</f>
        <v/>
      </c>
      <c r="E230" t="inlineStr">
        <is>
          <t>heures</t>
        </is>
      </c>
    </row>
    <row r="231">
      <c r="A231" s="257" t="n"/>
      <c r="B231" s="284" t="inlineStr">
        <is>
          <t>-</t>
        </is>
      </c>
      <c r="C231">
        <f>IF(Extractions!L20=21,Extractions!D20,"")</f>
        <v/>
      </c>
      <c r="D231">
        <f>IF(C231&lt;&gt;"",Extractions!M20,"")</f>
        <v/>
      </c>
      <c r="E231" t="inlineStr">
        <is>
          <t>heures</t>
        </is>
      </c>
    </row>
    <row r="232">
      <c r="A232" s="257" t="n"/>
      <c r="B232" s="284" t="inlineStr">
        <is>
          <t>-</t>
        </is>
      </c>
      <c r="C232">
        <f>IF(Extractions!L21=21,Extractions!D21,"")</f>
        <v/>
      </c>
      <c r="D232">
        <f>IF(C232&lt;&gt;"",Extractions!M21,"")</f>
        <v/>
      </c>
      <c r="E232" t="inlineStr">
        <is>
          <t>heures</t>
        </is>
      </c>
    </row>
    <row r="233">
      <c r="A233" s="257" t="n"/>
      <c r="B233" s="284" t="inlineStr">
        <is>
          <t>-</t>
        </is>
      </c>
      <c r="C233">
        <f>IF(Extractions!L22=21,Extractions!D22,"")</f>
        <v/>
      </c>
      <c r="D233">
        <f>IF(C233&lt;&gt;"",Extractions!M22,"")</f>
        <v/>
      </c>
      <c r="E233" t="inlineStr">
        <is>
          <t>heures</t>
        </is>
      </c>
    </row>
    <row r="234">
      <c r="A234" s="257" t="n"/>
      <c r="B234" s="284" t="inlineStr">
        <is>
          <t>-</t>
        </is>
      </c>
      <c r="C234">
        <f>IF(Extractions!L23=21,Extractions!D23,"")</f>
        <v/>
      </c>
      <c r="D234">
        <f>IF(C234&lt;&gt;"",Extractions!M23,"")</f>
        <v/>
      </c>
      <c r="E234" t="inlineStr">
        <is>
          <t>heures</t>
        </is>
      </c>
    </row>
    <row r="235">
      <c r="A235" s="257" t="n"/>
      <c r="B235" s="284" t="inlineStr">
        <is>
          <t>-</t>
        </is>
      </c>
      <c r="C235">
        <f>IF(Extractions!L24=21,Extractions!D24,"")</f>
        <v/>
      </c>
      <c r="D235">
        <f>IF(C235&lt;&gt;"",Extractions!M24,"")</f>
        <v/>
      </c>
      <c r="E235" t="inlineStr">
        <is>
          <t>heures</t>
        </is>
      </c>
    </row>
    <row r="236">
      <c r="A236" s="257" t="n"/>
      <c r="B236" s="284" t="inlineStr">
        <is>
          <t>-</t>
        </is>
      </c>
      <c r="C236">
        <f>IF(Extractions!L25=21,Extractions!D25,"")</f>
        <v/>
      </c>
      <c r="D236">
        <f>IF(C236&lt;&gt;"",Extractions!M25,"")</f>
        <v/>
      </c>
      <c r="E236" t="inlineStr">
        <is>
          <t>heures</t>
        </is>
      </c>
    </row>
    <row r="237">
      <c r="A237" s="257" t="n"/>
      <c r="B237" s="284" t="inlineStr">
        <is>
          <t>-</t>
        </is>
      </c>
      <c r="C237">
        <f>IF(Extractions!L26=21,Extractions!D26,"")</f>
        <v/>
      </c>
      <c r="D237">
        <f>IF(C237&lt;&gt;"",Extractions!M26,"")</f>
        <v/>
      </c>
      <c r="E237" t="inlineStr">
        <is>
          <t>heures</t>
        </is>
      </c>
    </row>
    <row r="238">
      <c r="A238" s="257" t="n"/>
      <c r="B238" s="284" t="inlineStr">
        <is>
          <t>-</t>
        </is>
      </c>
      <c r="C238">
        <f>IF(Extractions!L27=21,Extractions!D27,"")</f>
        <v/>
      </c>
      <c r="D238">
        <f>IF(C238&lt;&gt;"",Extractions!M27,"")</f>
        <v/>
      </c>
      <c r="E238" t="inlineStr">
        <is>
          <t>heures</t>
        </is>
      </c>
    </row>
    <row r="239">
      <c r="A239" s="257" t="n"/>
      <c r="B239" s="284" t="inlineStr">
        <is>
          <t>-</t>
        </is>
      </c>
      <c r="C239">
        <f>IF(Extractions!L28=21,Extractions!D28,"")</f>
        <v/>
      </c>
      <c r="D239">
        <f>IF(C239&lt;&gt;"",Extractions!M28,"")</f>
        <v/>
      </c>
      <c r="E239" t="inlineStr">
        <is>
          <t>heures</t>
        </is>
      </c>
    </row>
    <row r="240">
      <c r="A240" s="257" t="n"/>
      <c r="B240" s="284" t="inlineStr">
        <is>
          <t>-</t>
        </is>
      </c>
      <c r="C240">
        <f>IF(Extractions!L29=21,Extractions!D29,"")</f>
        <v/>
      </c>
      <c r="D240">
        <f>IF(C240&lt;&gt;"",Extractions!M29,"")</f>
        <v/>
      </c>
      <c r="E240" t="inlineStr">
        <is>
          <t>heures</t>
        </is>
      </c>
    </row>
    <row r="241">
      <c r="A241" s="257" t="n"/>
      <c r="B241" s="284" t="inlineStr">
        <is>
          <t>-</t>
        </is>
      </c>
      <c r="C241">
        <f>IF(Extractions!L30=21,Extractions!D30,"")</f>
        <v/>
      </c>
      <c r="D241">
        <f>IF(C241&lt;&gt;"",Extractions!M30,"")</f>
        <v/>
      </c>
      <c r="E241" t="inlineStr">
        <is>
          <t>heures</t>
        </is>
      </c>
    </row>
    <row r="242">
      <c r="A242" s="257" t="n"/>
      <c r="B242" s="284" t="inlineStr">
        <is>
          <t>-</t>
        </is>
      </c>
      <c r="C242">
        <f>IF(Extractions!L31=21,Extractions!D31,"")</f>
        <v/>
      </c>
      <c r="D242">
        <f>IF(C242&lt;&gt;"",Extractions!M31,"")</f>
        <v/>
      </c>
      <c r="E242" t="inlineStr">
        <is>
          <t>heures</t>
        </is>
      </c>
    </row>
    <row r="243">
      <c r="A243" s="257" t="n"/>
      <c r="B243" s="284" t="inlineStr">
        <is>
          <t>-</t>
        </is>
      </c>
      <c r="C243">
        <f>IF(Extractions!L32=21,Extractions!D32,"")</f>
        <v/>
      </c>
      <c r="D243">
        <f>IF(C243&lt;&gt;"",Extractions!M32,"")</f>
        <v/>
      </c>
      <c r="E243" t="inlineStr">
        <is>
          <t>heures</t>
        </is>
      </c>
    </row>
    <row r="244">
      <c r="A244" s="257" t="n"/>
      <c r="B244" s="284" t="inlineStr">
        <is>
          <t>-</t>
        </is>
      </c>
      <c r="C244">
        <f>IF(Extractions!L33=21,Extractions!D33,"")</f>
        <v/>
      </c>
      <c r="D244">
        <f>IF(C244&lt;&gt;"",Extractions!M33,"")</f>
        <v/>
      </c>
      <c r="E244" t="inlineStr">
        <is>
          <t>heures</t>
        </is>
      </c>
    </row>
    <row r="245">
      <c r="A245" s="257" t="n"/>
      <c r="B245" s="284" t="inlineStr">
        <is>
          <t>-</t>
        </is>
      </c>
      <c r="C245">
        <f>IF(Extractions!L34=21,Extractions!D34,"")</f>
        <v/>
      </c>
      <c r="D245">
        <f>IF(C245&lt;&gt;"",Extractions!M34,"")</f>
        <v/>
      </c>
      <c r="E245" t="inlineStr">
        <is>
          <t>heures</t>
        </is>
      </c>
    </row>
    <row r="246">
      <c r="A246" s="257" t="n"/>
      <c r="B246" s="284" t="inlineStr">
        <is>
          <t>-</t>
        </is>
      </c>
      <c r="C246">
        <f>IF(Extractions!L35=21,Extractions!D35,"")</f>
        <v/>
      </c>
      <c r="D246">
        <f>IF(C246&lt;&gt;"",Extractions!M35,"")</f>
        <v/>
      </c>
      <c r="E246" t="inlineStr">
        <is>
          <t>heures</t>
        </is>
      </c>
    </row>
    <row r="247">
      <c r="A247" s="257" t="n"/>
      <c r="B247" s="284" t="inlineStr">
        <is>
          <t>-</t>
        </is>
      </c>
      <c r="C247">
        <f>IF(Extractions!L36=21,Extractions!D36,"")</f>
        <v/>
      </c>
      <c r="D247">
        <f>IF(C247&lt;&gt;"",Extractions!M36,"")</f>
        <v/>
      </c>
      <c r="E247" t="inlineStr">
        <is>
          <t>heures</t>
        </is>
      </c>
    </row>
    <row r="248">
      <c r="A248" s="257" t="n"/>
      <c r="B248" s="284" t="inlineStr">
        <is>
          <t>-</t>
        </is>
      </c>
      <c r="C248">
        <f>IF(Extractions!L37=21,Extractions!D37,"")</f>
        <v/>
      </c>
      <c r="D248">
        <f>IF(C248&lt;&gt;"",Extractions!M37,"")</f>
        <v/>
      </c>
      <c r="E248" t="inlineStr">
        <is>
          <t>heures</t>
        </is>
      </c>
    </row>
    <row r="249">
      <c r="A249" s="257" t="n"/>
      <c r="B249" s="284" t="inlineStr">
        <is>
          <t>-</t>
        </is>
      </c>
      <c r="C249">
        <f>IF(Extractions!L38=21,Extractions!D38,"")</f>
        <v/>
      </c>
      <c r="D249">
        <f>IF(C249&lt;&gt;"",Extractions!M38,"")</f>
        <v/>
      </c>
      <c r="E249" t="inlineStr">
        <is>
          <t>heures</t>
        </is>
      </c>
    </row>
    <row r="250">
      <c r="A250" s="257" t="n"/>
      <c r="B250" s="284" t="inlineStr">
        <is>
          <t>-</t>
        </is>
      </c>
      <c r="C250">
        <f>IF(Extractions!L39=21,Extractions!D39,"")</f>
        <v/>
      </c>
      <c r="D250">
        <f>IF(C250&lt;&gt;"",Extractions!M39,"")</f>
        <v/>
      </c>
      <c r="E250" t="inlineStr">
        <is>
          <t>heures</t>
        </is>
      </c>
    </row>
    <row r="251">
      <c r="A251" s="257" t="n"/>
      <c r="B251" s="284" t="inlineStr">
        <is>
          <t>-</t>
        </is>
      </c>
      <c r="C251">
        <f>IF(Extractions!L40=21,Extractions!D40,"")</f>
        <v/>
      </c>
      <c r="D251">
        <f>IF(C251&lt;&gt;"",Extractions!M40,"")</f>
        <v/>
      </c>
      <c r="E251" t="inlineStr">
        <is>
          <t>heures</t>
        </is>
      </c>
    </row>
    <row r="252">
      <c r="A252" s="257" t="n"/>
      <c r="B252" s="284" t="inlineStr">
        <is>
          <t>-</t>
        </is>
      </c>
      <c r="C252">
        <f>IF(Extractions!L41=21,Extractions!D41,"")</f>
        <v/>
      </c>
      <c r="D252">
        <f>IF(C252&lt;&gt;"",Extractions!M41,"")</f>
        <v/>
      </c>
      <c r="E252" t="inlineStr">
        <is>
          <t>heures</t>
        </is>
      </c>
    </row>
    <row r="253">
      <c r="A253" s="257" t="n"/>
      <c r="B253" s="284" t="inlineStr">
        <is>
          <t>-</t>
        </is>
      </c>
      <c r="C253">
        <f>IF(Extractions!L42=21,Extractions!D42,"")</f>
        <v/>
      </c>
      <c r="D253">
        <f>IF(C253&lt;&gt;"",Extractions!M42,"")</f>
        <v/>
      </c>
      <c r="E253" t="inlineStr">
        <is>
          <t>heures</t>
        </is>
      </c>
    </row>
    <row r="254">
      <c r="A254" s="257" t="n"/>
      <c r="B254" s="284" t="inlineStr">
        <is>
          <t>-</t>
        </is>
      </c>
      <c r="C254">
        <f>IF(Extractions!L43=21,Extractions!D43,"")</f>
        <v/>
      </c>
      <c r="D254">
        <f>IF(C254&lt;&gt;"",Extractions!M43,"")</f>
        <v/>
      </c>
      <c r="E254" t="inlineStr">
        <is>
          <t>heures</t>
        </is>
      </c>
    </row>
    <row r="255">
      <c r="A255" s="257" t="n"/>
      <c r="B255" s="284" t="inlineStr">
        <is>
          <t>-</t>
        </is>
      </c>
      <c r="C255">
        <f>IF(Extractions!L44=21,Extractions!D44,"")</f>
        <v/>
      </c>
      <c r="D255">
        <f>IF(C255&lt;&gt;"",Extractions!M44,"")</f>
        <v/>
      </c>
      <c r="E255" t="inlineStr">
        <is>
          <t>heures</t>
        </is>
      </c>
    </row>
    <row r="256">
      <c r="A256" s="257" t="n"/>
      <c r="B256" s="284" t="inlineStr">
        <is>
          <t>-</t>
        </is>
      </c>
      <c r="C256">
        <f>IF(Extractions!L45=21,Extractions!D45,"")</f>
        <v/>
      </c>
      <c r="D256">
        <f>IF(C256&lt;&gt;"",Extractions!M45,"")</f>
        <v/>
      </c>
      <c r="E256" t="inlineStr">
        <is>
          <t>heures</t>
        </is>
      </c>
    </row>
    <row r="257">
      <c r="A257" s="257" t="n"/>
      <c r="B257" s="284" t="inlineStr">
        <is>
          <t>-</t>
        </is>
      </c>
      <c r="C257">
        <f>IF(Extractions!L46=21,Extractions!D46,"")</f>
        <v/>
      </c>
      <c r="D257">
        <f>IF(C257&lt;&gt;"",Extractions!M46,"")</f>
        <v/>
      </c>
      <c r="E257" t="inlineStr">
        <is>
          <t>heures</t>
        </is>
      </c>
    </row>
    <row r="258">
      <c r="A258" s="257" t="n"/>
      <c r="B258" s="284" t="inlineStr">
        <is>
          <t>-</t>
        </is>
      </c>
      <c r="C258">
        <f>IF(Extractions!L47=21,Extractions!D47,"")</f>
        <v/>
      </c>
      <c r="D258">
        <f>IF(C258&lt;&gt;"",Extractions!M47,"")</f>
        <v/>
      </c>
      <c r="E258" t="inlineStr">
        <is>
          <t>heures</t>
        </is>
      </c>
    </row>
    <row r="259">
      <c r="A259" s="257" t="n"/>
      <c r="B259" s="284" t="inlineStr">
        <is>
          <t>-</t>
        </is>
      </c>
      <c r="C259">
        <f>IF(Extractions!L48=21,Extractions!D48,"")</f>
        <v/>
      </c>
      <c r="D259">
        <f>IF(C259&lt;&gt;"",Extractions!M48,"")</f>
        <v/>
      </c>
      <c r="E259" t="inlineStr">
        <is>
          <t>heures</t>
        </is>
      </c>
    </row>
    <row r="260">
      <c r="A260" s="257" t="n"/>
      <c r="B260" s="284" t="inlineStr">
        <is>
          <t>-</t>
        </is>
      </c>
      <c r="C260">
        <f>IF(Extractions!L49=21,Extractions!D49,"")</f>
        <v/>
      </c>
      <c r="D260">
        <f>IF(C260&lt;&gt;"",Extractions!M49,"")</f>
        <v/>
      </c>
      <c r="E260" t="inlineStr">
        <is>
          <t>heures</t>
        </is>
      </c>
    </row>
    <row r="261">
      <c r="A261" s="257" t="n"/>
      <c r="B261" s="284" t="inlineStr">
        <is>
          <t>-</t>
        </is>
      </c>
      <c r="C261">
        <f>IF(Extractions!L50=21,Extractions!D50,"")</f>
        <v/>
      </c>
      <c r="D261">
        <f>IF(C261&lt;&gt;"",Extractions!M50,"")</f>
        <v/>
      </c>
      <c r="E261" t="inlineStr">
        <is>
          <t>heures</t>
        </is>
      </c>
    </row>
    <row r="262">
      <c r="A262" s="257" t="n"/>
      <c r="B262" s="284" t="inlineStr">
        <is>
          <t>-</t>
        </is>
      </c>
      <c r="C262">
        <f>IF(Extractions!L51=21,Extractions!D51,"")</f>
        <v/>
      </c>
      <c r="D262">
        <f>IF(C262&lt;&gt;"",Extractions!M51,"")</f>
        <v/>
      </c>
      <c r="E262" t="inlineStr">
        <is>
          <t>heures</t>
        </is>
      </c>
    </row>
    <row r="263">
      <c r="A263" s="257" t="n"/>
      <c r="B263" s="284" t="inlineStr">
        <is>
          <t>-</t>
        </is>
      </c>
      <c r="C263">
        <f>IF(Extractions!L52=21,Extractions!D52,"")</f>
        <v/>
      </c>
      <c r="D263">
        <f>IF(C263&lt;&gt;"",Extractions!M52,"")</f>
        <v/>
      </c>
      <c r="E263" t="inlineStr">
        <is>
          <t>heures</t>
        </is>
      </c>
    </row>
    <row r="264">
      <c r="A264" s="257" t="n"/>
      <c r="B264" s="284" t="inlineStr">
        <is>
          <t>-</t>
        </is>
      </c>
      <c r="C264">
        <f>IF(Extractions!L53=21,Extractions!D53,"")</f>
        <v/>
      </c>
      <c r="D264">
        <f>IF(C264&lt;&gt;"",Extractions!M53,"")</f>
        <v/>
      </c>
      <c r="E264" t="inlineStr">
        <is>
          <t>heures</t>
        </is>
      </c>
    </row>
    <row r="265">
      <c r="A265" s="257" t="n"/>
      <c r="B265" s="284" t="inlineStr">
        <is>
          <t>-</t>
        </is>
      </c>
      <c r="C265">
        <f>IF(Extractions!L54=21,Extractions!D54,"")</f>
        <v/>
      </c>
      <c r="D265">
        <f>IF(C265&lt;&gt;"",Extractions!M54,"")</f>
        <v/>
      </c>
      <c r="E265" t="inlineStr">
        <is>
          <t>heures</t>
        </is>
      </c>
    </row>
    <row r="266">
      <c r="A266" s="257" t="n"/>
      <c r="B266" s="284" t="inlineStr">
        <is>
          <t>-</t>
        </is>
      </c>
      <c r="C266">
        <f>IF(Extractions!L55=21,Extractions!D55,"")</f>
        <v/>
      </c>
      <c r="D266">
        <f>IF(C266&lt;&gt;"",Extractions!M55,"")</f>
        <v/>
      </c>
      <c r="E266" t="inlineStr">
        <is>
          <t>heures</t>
        </is>
      </c>
    </row>
    <row r="267">
      <c r="A267" s="257" t="n"/>
      <c r="B267" s="284" t="inlineStr">
        <is>
          <t>-</t>
        </is>
      </c>
      <c r="C267">
        <f>IF(Extractions!L56=21,Extractions!D56,"")</f>
        <v/>
      </c>
      <c r="D267">
        <f>IF(C267&lt;&gt;"",Extractions!M56,"")</f>
        <v/>
      </c>
      <c r="E267" t="inlineStr">
        <is>
          <t>heures</t>
        </is>
      </c>
    </row>
    <row r="268">
      <c r="A268" s="257" t="n"/>
      <c r="B268" s="284" t="inlineStr">
        <is>
          <t>-</t>
        </is>
      </c>
      <c r="C268">
        <f>IF(Extractions!L57=21,Extractions!D57,"")</f>
        <v/>
      </c>
      <c r="D268">
        <f>IF(C268&lt;&gt;"",Extractions!M57,"")</f>
        <v/>
      </c>
      <c r="E268" t="inlineStr">
        <is>
          <t>heures</t>
        </is>
      </c>
    </row>
    <row r="269">
      <c r="A269" s="257" t="n"/>
      <c r="B269" s="284" t="inlineStr">
        <is>
          <t>-</t>
        </is>
      </c>
      <c r="C269">
        <f>IF(Extractions!L58=21,Extractions!D58,"")</f>
        <v/>
      </c>
      <c r="D269">
        <f>IF(C269&lt;&gt;"",Extractions!M58,"")</f>
        <v/>
      </c>
      <c r="E269" t="inlineStr">
        <is>
          <t>heures</t>
        </is>
      </c>
    </row>
    <row r="270">
      <c r="A270" s="257" t="n"/>
      <c r="B270" s="284" t="inlineStr">
        <is>
          <t>-</t>
        </is>
      </c>
      <c r="C270">
        <f>IF(Extractions!L59=21,Extractions!D59,"")</f>
        <v/>
      </c>
      <c r="D270">
        <f>IF(C270&lt;&gt;"",Extractions!M59,"")</f>
        <v/>
      </c>
      <c r="E270" t="inlineStr">
        <is>
          <t>heures</t>
        </is>
      </c>
    </row>
    <row r="271">
      <c r="A271" s="257" t="n"/>
      <c r="B271" s="284" t="inlineStr">
        <is>
          <t>-</t>
        </is>
      </c>
      <c r="C271">
        <f>IF(Extractions!L60=21,Extractions!D60,"")</f>
        <v/>
      </c>
      <c r="D271">
        <f>IF(C271&lt;&gt;"",Extractions!M60,"")</f>
        <v/>
      </c>
      <c r="E271" t="inlineStr">
        <is>
          <t>heures</t>
        </is>
      </c>
    </row>
    <row r="272">
      <c r="A272" s="257" t="n"/>
      <c r="B272" s="284" t="inlineStr">
        <is>
          <t>-</t>
        </is>
      </c>
      <c r="C272">
        <f>IF(Extractions!L61=21,Extractions!D61,"")</f>
        <v/>
      </c>
      <c r="D272">
        <f>IF(C272&lt;&gt;"",Extractions!M61,"")</f>
        <v/>
      </c>
      <c r="E272" t="inlineStr">
        <is>
          <t>heures</t>
        </is>
      </c>
    </row>
    <row r="273">
      <c r="A273" s="257" t="n"/>
      <c r="B273" s="284" t="inlineStr">
        <is>
          <t>-</t>
        </is>
      </c>
      <c r="C273">
        <f>IF(Extractions!L62=21,Extractions!D62,"")</f>
        <v/>
      </c>
      <c r="D273">
        <f>IF(C273&lt;&gt;"",Extractions!M62,"")</f>
        <v/>
      </c>
      <c r="E273" t="inlineStr">
        <is>
          <t>heures</t>
        </is>
      </c>
    </row>
    <row r="274">
      <c r="A274" s="257" t="n"/>
      <c r="B274" s="284" t="inlineStr">
        <is>
          <t>-</t>
        </is>
      </c>
      <c r="C274">
        <f>IF(Extractions!L63=21,Extractions!D63,"")</f>
        <v/>
      </c>
      <c r="D274">
        <f>IF(C274&lt;&gt;"",Extractions!M63,"")</f>
        <v/>
      </c>
      <c r="E274" t="inlineStr">
        <is>
          <t>heures</t>
        </is>
      </c>
    </row>
    <row r="275">
      <c r="A275" s="257" t="n"/>
      <c r="B275" s="284" t="inlineStr">
        <is>
          <t>-</t>
        </is>
      </c>
      <c r="C275">
        <f>IF(Extractions!L64=21,Extractions!D64,"")</f>
        <v/>
      </c>
      <c r="D275">
        <f>IF(C275&lt;&gt;"",Extractions!M64,"")</f>
        <v/>
      </c>
      <c r="E275" t="inlineStr">
        <is>
          <t>heures</t>
        </is>
      </c>
    </row>
    <row r="276">
      <c r="A276" s="257" t="n"/>
      <c r="B276" s="284" t="inlineStr">
        <is>
          <t>-</t>
        </is>
      </c>
      <c r="C276">
        <f>IF(Extractions!L65=21,Extractions!D65,"")</f>
        <v/>
      </c>
      <c r="D276">
        <f>IF(C276&lt;&gt;"",Extractions!M65,"")</f>
        <v/>
      </c>
      <c r="E276" t="inlineStr">
        <is>
          <t>heures</t>
        </is>
      </c>
    </row>
    <row r="277">
      <c r="A277" s="257" t="n"/>
      <c r="B277" s="284" t="inlineStr">
        <is>
          <t>-</t>
        </is>
      </c>
      <c r="C277">
        <f>IF(Extractions!L66=21,Extractions!D66,"")</f>
        <v/>
      </c>
      <c r="D277">
        <f>IF(C277&lt;&gt;"",Extractions!M66,"")</f>
        <v/>
      </c>
      <c r="E277" t="inlineStr">
        <is>
          <t>heures</t>
        </is>
      </c>
    </row>
    <row r="278">
      <c r="A278" s="257" t="n"/>
      <c r="B278" s="284" t="inlineStr">
        <is>
          <t>-</t>
        </is>
      </c>
      <c r="C278">
        <f>IF(Extractions!L67=21,Extractions!D67,"")</f>
        <v/>
      </c>
      <c r="D278">
        <f>IF(C278&lt;&gt;"",Extractions!M67,"")</f>
        <v/>
      </c>
      <c r="E278" t="inlineStr">
        <is>
          <t>heures</t>
        </is>
      </c>
    </row>
    <row r="279">
      <c r="A279" s="257" t="n"/>
      <c r="B279" s="284" t="inlineStr">
        <is>
          <t>-</t>
        </is>
      </c>
      <c r="C279">
        <f>IF(Extractions!L68=21,Extractions!D68,"")</f>
        <v/>
      </c>
      <c r="D279">
        <f>IF(C279&lt;&gt;"",Extractions!M68,"")</f>
        <v/>
      </c>
      <c r="E279" t="inlineStr">
        <is>
          <t>heures</t>
        </is>
      </c>
    </row>
    <row r="280">
      <c r="A280" s="257" t="n"/>
      <c r="B280" s="284" t="inlineStr">
        <is>
          <t>-</t>
        </is>
      </c>
      <c r="C280">
        <f>IF(Extractions!L69=21,Extractions!D69,"")</f>
        <v/>
      </c>
      <c r="D280">
        <f>IF(C280&lt;&gt;"",Extractions!M69,"")</f>
        <v/>
      </c>
      <c r="E280" t="inlineStr">
        <is>
          <t>heures</t>
        </is>
      </c>
    </row>
    <row r="281">
      <c r="A281" s="257" t="n"/>
      <c r="B281" s="284" t="inlineStr">
        <is>
          <t>-</t>
        </is>
      </c>
      <c r="C281">
        <f>IF(Extractions!L70=21,Extractions!D70,"")</f>
        <v/>
      </c>
      <c r="D281">
        <f>IF(C281&lt;&gt;"",Extractions!M70,"")</f>
        <v/>
      </c>
      <c r="E281" t="inlineStr">
        <is>
          <t>heures</t>
        </is>
      </c>
    </row>
    <row r="282">
      <c r="A282" s="257" t="n"/>
      <c r="B282" s="284" t="inlineStr">
        <is>
          <t>-</t>
        </is>
      </c>
      <c r="C282">
        <f>IF(Extractions!L71=21,Extractions!D71,"")</f>
        <v/>
      </c>
      <c r="D282">
        <f>IF(C282&lt;&gt;"",Extractions!M71,"")</f>
        <v/>
      </c>
      <c r="E282" t="inlineStr">
        <is>
          <t>heures</t>
        </is>
      </c>
    </row>
    <row r="283">
      <c r="A283" s="257" t="n"/>
      <c r="B283" s="284" t="inlineStr">
        <is>
          <t>-</t>
        </is>
      </c>
      <c r="C283">
        <f>IF(Extractions!L72=21,Extractions!D72,"")</f>
        <v/>
      </c>
      <c r="D283">
        <f>IF(C283&lt;&gt;"",Extractions!M72,"")</f>
        <v/>
      </c>
      <c r="E283" t="inlineStr">
        <is>
          <t>heures</t>
        </is>
      </c>
    </row>
    <row r="284">
      <c r="A284" s="257" t="n"/>
      <c r="B284" s="284" t="inlineStr">
        <is>
          <t>-</t>
        </is>
      </c>
      <c r="C284">
        <f>IF(Extractions!L73=21,Extractions!D73,"")</f>
        <v/>
      </c>
      <c r="D284">
        <f>IF(C284&lt;&gt;"",Extractions!M73,"")</f>
        <v/>
      </c>
      <c r="E284" t="inlineStr">
        <is>
          <t>heures</t>
        </is>
      </c>
    </row>
    <row r="285">
      <c r="A285" s="257" t="n"/>
      <c r="B285" s="284" t="inlineStr">
        <is>
          <t>-</t>
        </is>
      </c>
      <c r="C285">
        <f>IF(Extractions!L74=21,Extractions!D74,"")</f>
        <v/>
      </c>
      <c r="D285">
        <f>IF(C285&lt;&gt;"",Extractions!M74,"")</f>
        <v/>
      </c>
      <c r="E285" t="inlineStr">
        <is>
          <t>heures</t>
        </is>
      </c>
    </row>
    <row r="286">
      <c r="A286" s="257" t="n"/>
      <c r="B286" s="284" t="inlineStr">
        <is>
          <t>-</t>
        </is>
      </c>
      <c r="C286">
        <f>IF(Extractions!L75=21,Extractions!D75,"")</f>
        <v/>
      </c>
      <c r="D286">
        <f>IF(C286&lt;&gt;"",Extractions!M75,"")</f>
        <v/>
      </c>
      <c r="E286" t="inlineStr">
        <is>
          <t>heures</t>
        </is>
      </c>
    </row>
    <row r="287">
      <c r="A287" s="257" t="n"/>
      <c r="B287" s="284" t="inlineStr">
        <is>
          <t>-</t>
        </is>
      </c>
      <c r="C287">
        <f>IF(Extractions!L76=21,Extractions!D76,"")</f>
        <v/>
      </c>
      <c r="D287">
        <f>IF(C287&lt;&gt;"",Extractions!M76,"")</f>
        <v/>
      </c>
      <c r="E287" t="inlineStr">
        <is>
          <t>heures</t>
        </is>
      </c>
    </row>
    <row r="288">
      <c r="A288" s="257" t="n"/>
      <c r="B288" s="284" t="inlineStr">
        <is>
          <t>-</t>
        </is>
      </c>
      <c r="C288">
        <f>IF(Extractions!L77=21,Extractions!D77,"")</f>
        <v/>
      </c>
      <c r="D288">
        <f>IF(C288&lt;&gt;"",Extractions!M77,"")</f>
        <v/>
      </c>
      <c r="E288" t="inlineStr">
        <is>
          <t>heures</t>
        </is>
      </c>
    </row>
    <row r="289">
      <c r="A289" s="257" t="n"/>
      <c r="B289" s="284" t="inlineStr">
        <is>
          <t>-</t>
        </is>
      </c>
      <c r="C289">
        <f>IF(Extractions!L78=21,Extractions!D78,"")</f>
        <v/>
      </c>
      <c r="D289">
        <f>IF(C289&lt;&gt;"",Extractions!M78,"")</f>
        <v/>
      </c>
      <c r="E289" t="inlineStr">
        <is>
          <t>heures</t>
        </is>
      </c>
    </row>
    <row r="290">
      <c r="A290" s="257" t="n"/>
      <c r="B290" s="284" t="inlineStr">
        <is>
          <t>-</t>
        </is>
      </c>
      <c r="C290">
        <f>IF(Extractions!L79=21,Extractions!D79,"")</f>
        <v/>
      </c>
      <c r="D290">
        <f>IF(C290&lt;&gt;"",Extractions!M79,"")</f>
        <v/>
      </c>
      <c r="E290" t="inlineStr">
        <is>
          <t>heures</t>
        </is>
      </c>
    </row>
    <row r="291">
      <c r="A291" s="257" t="n"/>
      <c r="B291" s="284" t="inlineStr">
        <is>
          <t>-</t>
        </is>
      </c>
      <c r="C291">
        <f>IF(Extractions!L80=21,Extractions!D80,"")</f>
        <v/>
      </c>
      <c r="D291">
        <f>IF(C291&lt;&gt;"",Extractions!M80,"")</f>
        <v/>
      </c>
      <c r="E291" t="inlineStr">
        <is>
          <t>heures</t>
        </is>
      </c>
    </row>
    <row r="292">
      <c r="A292" s="257" t="n"/>
      <c r="B292" s="284" t="inlineStr">
        <is>
          <t>-</t>
        </is>
      </c>
      <c r="C292">
        <f>IF(Extractions!L81=21,Extractions!D81,"")</f>
        <v/>
      </c>
      <c r="D292">
        <f>IF(C292&lt;&gt;"",Extractions!M81,"")</f>
        <v/>
      </c>
      <c r="E292" t="inlineStr">
        <is>
          <t>heures</t>
        </is>
      </c>
    </row>
    <row r="293">
      <c r="A293" s="257" t="n"/>
      <c r="B293" s="284" t="inlineStr">
        <is>
          <t>-</t>
        </is>
      </c>
      <c r="C293">
        <f>IF(Extractions!L82=21,Extractions!D82,"")</f>
        <v/>
      </c>
      <c r="D293">
        <f>IF(C293&lt;&gt;"",Extractions!M82,"")</f>
        <v/>
      </c>
      <c r="E293" t="inlineStr">
        <is>
          <t>heures</t>
        </is>
      </c>
    </row>
    <row r="294">
      <c r="A294" s="257" t="n"/>
      <c r="B294" s="284" t="inlineStr">
        <is>
          <t>-</t>
        </is>
      </c>
      <c r="C294">
        <f>IF(Extractions!L83=21,Extractions!D83,"")</f>
        <v/>
      </c>
      <c r="D294">
        <f>IF(C294&lt;&gt;"",Extractions!M83,"")</f>
        <v/>
      </c>
      <c r="E294" t="inlineStr">
        <is>
          <t>heures</t>
        </is>
      </c>
    </row>
    <row r="295">
      <c r="A295" s="257" t="n"/>
      <c r="B295" s="284" t="inlineStr">
        <is>
          <t>-</t>
        </is>
      </c>
      <c r="C295">
        <f>IF(Extractions!L84=21,Extractions!D84,"")</f>
        <v/>
      </c>
      <c r="D295">
        <f>IF(C295&lt;&gt;"",Extractions!M84,"")</f>
        <v/>
      </c>
      <c r="E295" t="inlineStr">
        <is>
          <t>heures</t>
        </is>
      </c>
    </row>
    <row r="296">
      <c r="A296" s="257" t="n"/>
      <c r="B296" s="284" t="inlineStr">
        <is>
          <t>-</t>
        </is>
      </c>
      <c r="C296">
        <f>IF(Extractions!L85=21,Extractions!D85,"")</f>
        <v/>
      </c>
      <c r="D296">
        <f>IF(C296&lt;&gt;"",Extractions!M85,"")</f>
        <v/>
      </c>
      <c r="E296" t="inlineStr">
        <is>
          <t>heures</t>
        </is>
      </c>
    </row>
    <row r="297">
      <c r="A297" s="257" t="n"/>
      <c r="B297" s="284" t="inlineStr">
        <is>
          <t>-</t>
        </is>
      </c>
      <c r="C297">
        <f>IF(Extractions!L86=21,Extractions!D86,"")</f>
        <v/>
      </c>
      <c r="D297">
        <f>IF(C297&lt;&gt;"",Extractions!M86,"")</f>
        <v/>
      </c>
      <c r="E297" t="inlineStr">
        <is>
          <t>heures</t>
        </is>
      </c>
    </row>
    <row r="298">
      <c r="A298" s="257" t="n"/>
      <c r="B298" s="284" t="inlineStr">
        <is>
          <t>-</t>
        </is>
      </c>
      <c r="C298">
        <f>IF(Extractions!L87=21,Extractions!D87,"")</f>
        <v/>
      </c>
      <c r="D298">
        <f>IF(C298&lt;&gt;"",Extractions!M87,"")</f>
        <v/>
      </c>
      <c r="E298" t="inlineStr">
        <is>
          <t>heures</t>
        </is>
      </c>
    </row>
    <row r="299">
      <c r="A299" s="257" t="n"/>
      <c r="B299" s="284" t="inlineStr">
        <is>
          <t>-</t>
        </is>
      </c>
      <c r="C299">
        <f>IF(Extractions!L88=21,Extractions!D88,"")</f>
        <v/>
      </c>
      <c r="D299">
        <f>IF(C299&lt;&gt;"",Extractions!M88,"")</f>
        <v/>
      </c>
      <c r="E299" t="inlineStr">
        <is>
          <t>heures</t>
        </is>
      </c>
    </row>
    <row r="300">
      <c r="A300" s="257" t="n"/>
      <c r="B300" s="284" t="inlineStr">
        <is>
          <t>-</t>
        </is>
      </c>
      <c r="C300">
        <f>IF(Extractions!L89=21,Extractions!D89,"")</f>
        <v/>
      </c>
      <c r="D300">
        <f>IF(C300&lt;&gt;"",Extractions!M89,"")</f>
        <v/>
      </c>
      <c r="E300" t="inlineStr">
        <is>
          <t>heures</t>
        </is>
      </c>
    </row>
    <row r="301">
      <c r="A301" s="257" t="n"/>
      <c r="B301" s="284" t="inlineStr">
        <is>
          <t>-</t>
        </is>
      </c>
      <c r="C301">
        <f>IF(Extractions!L90=21,Extractions!D90,"")</f>
        <v/>
      </c>
      <c r="D301">
        <f>IF(C301&lt;&gt;"",Extractions!M90,"")</f>
        <v/>
      </c>
      <c r="E301" t="inlineStr">
        <is>
          <t>heures</t>
        </is>
      </c>
    </row>
    <row r="302">
      <c r="A302" s="257" t="n"/>
      <c r="B302" s="284" t="inlineStr">
        <is>
          <t>-</t>
        </is>
      </c>
      <c r="C302">
        <f>IF(Extractions!L91=21,Extractions!D91,"")</f>
        <v/>
      </c>
      <c r="D302">
        <f>IF(C302&lt;&gt;"",Extractions!M91,"")</f>
        <v/>
      </c>
      <c r="E302" t="inlineStr">
        <is>
          <t>heures</t>
        </is>
      </c>
    </row>
    <row r="303">
      <c r="A303" s="257" t="n"/>
      <c r="B303" s="284" t="inlineStr">
        <is>
          <t>-</t>
        </is>
      </c>
      <c r="C303">
        <f>IF(Extractions!L92=21,Extractions!D92,"")</f>
        <v/>
      </c>
      <c r="D303">
        <f>IF(C303&lt;&gt;"",Extractions!M92,"")</f>
        <v/>
      </c>
      <c r="E303" t="inlineStr">
        <is>
          <t>heures</t>
        </is>
      </c>
    </row>
    <row r="304">
      <c r="A304" s="257" t="n"/>
      <c r="B304" s="284" t="inlineStr">
        <is>
          <t>-</t>
        </is>
      </c>
      <c r="C304">
        <f>IF(Extractions!L93=21,Extractions!D93,"")</f>
        <v/>
      </c>
      <c r="D304">
        <f>IF(C304&lt;&gt;"",Extractions!M93,"")</f>
        <v/>
      </c>
      <c r="E304" t="inlineStr">
        <is>
          <t>heures</t>
        </is>
      </c>
    </row>
    <row r="305">
      <c r="A305" s="257" t="n"/>
      <c r="B305" s="284" t="inlineStr">
        <is>
          <t>-</t>
        </is>
      </c>
      <c r="C305">
        <f>IF(Extractions!L94=21,Extractions!D94,"")</f>
        <v/>
      </c>
      <c r="D305">
        <f>IF(C305&lt;&gt;"",Extractions!M94,"")</f>
        <v/>
      </c>
      <c r="E305" t="inlineStr">
        <is>
          <t>heures</t>
        </is>
      </c>
    </row>
    <row r="306">
      <c r="A306" s="257" t="n"/>
      <c r="B306" s="284" t="inlineStr">
        <is>
          <t>-</t>
        </is>
      </c>
      <c r="C306">
        <f>IF(Extractions!L95=21,Extractions!D95,"")</f>
        <v/>
      </c>
      <c r="D306">
        <f>IF(C306&lt;&gt;"",Extractions!M95,"")</f>
        <v/>
      </c>
      <c r="E306" t="inlineStr">
        <is>
          <t>heures</t>
        </is>
      </c>
    </row>
    <row r="307">
      <c r="A307" s="257" t="n"/>
      <c r="B307" s="284" t="inlineStr">
        <is>
          <t>-</t>
        </is>
      </c>
      <c r="C307">
        <f>IF(Extractions!L96=21,Extractions!D96,"")</f>
        <v/>
      </c>
      <c r="D307">
        <f>IF(C307&lt;&gt;"",Extractions!M96,"")</f>
        <v/>
      </c>
      <c r="E307" t="inlineStr">
        <is>
          <t>heures</t>
        </is>
      </c>
    </row>
    <row r="308">
      <c r="A308" s="257" t="n"/>
      <c r="B308" s="284" t="inlineStr">
        <is>
          <t>-</t>
        </is>
      </c>
      <c r="C308">
        <f>IF(Extractions!L97=21,Extractions!D97,"")</f>
        <v/>
      </c>
      <c r="D308">
        <f>IF(C308&lt;&gt;"",Extractions!M97,"")</f>
        <v/>
      </c>
      <c r="E308" t="inlineStr">
        <is>
          <t>heures</t>
        </is>
      </c>
    </row>
    <row r="309">
      <c r="A309" s="257" t="n"/>
      <c r="B309" s="284" t="inlineStr">
        <is>
          <t>-</t>
        </is>
      </c>
      <c r="C309">
        <f>IF(Extractions!L98=21,Extractions!D98,"")</f>
        <v/>
      </c>
      <c r="D309">
        <f>IF(C309&lt;&gt;"",Extractions!M98,"")</f>
        <v/>
      </c>
      <c r="E309" t="inlineStr">
        <is>
          <t>heures</t>
        </is>
      </c>
    </row>
    <row r="310">
      <c r="A310" s="257" t="n"/>
      <c r="B310" s="284" t="inlineStr">
        <is>
          <t>-</t>
        </is>
      </c>
      <c r="C310">
        <f>IF(Extractions!L99=21,Extractions!D99,"")</f>
        <v/>
      </c>
      <c r="D310">
        <f>IF(C310&lt;&gt;"",Extractions!M99,"")</f>
        <v/>
      </c>
      <c r="E310" t="inlineStr">
        <is>
          <t>heures</t>
        </is>
      </c>
    </row>
    <row r="311">
      <c r="A311" s="257" t="n"/>
      <c r="B311" s="284" t="inlineStr">
        <is>
          <t>-</t>
        </is>
      </c>
      <c r="C311">
        <f>IF(Extractions!L100=21,Extractions!D100,"")</f>
        <v/>
      </c>
      <c r="D311">
        <f>IF(C311&lt;&gt;"",Extractions!M100,"")</f>
        <v/>
      </c>
      <c r="E311" t="inlineStr">
        <is>
          <t>heures</t>
        </is>
      </c>
    </row>
    <row r="312">
      <c r="A312" s="257" t="n"/>
      <c r="B312" s="284" t="inlineStr">
        <is>
          <t>-</t>
        </is>
      </c>
      <c r="C312">
        <f>IF(Extractions!L101=21,Extractions!D101,"")</f>
        <v/>
      </c>
      <c r="D312">
        <f>IF(C312&lt;&gt;"",Extractions!M101,"")</f>
        <v/>
      </c>
      <c r="E312" t="inlineStr">
        <is>
          <t>heures</t>
        </is>
      </c>
    </row>
    <row r="313">
      <c r="A313" s="257" t="n"/>
      <c r="B313" s="284" t="inlineStr">
        <is>
          <t>-</t>
        </is>
      </c>
      <c r="C313">
        <f>IF(Extractions!L102=21,Extractions!D102,"")</f>
        <v/>
      </c>
      <c r="D313">
        <f>IF(C313&lt;&gt;"",Extractions!M102,"")</f>
        <v/>
      </c>
      <c r="E313" t="inlineStr">
        <is>
          <t>heures</t>
        </is>
      </c>
    </row>
    <row r="314">
      <c r="A314" s="257" t="n"/>
      <c r="B314" s="284" t="inlineStr">
        <is>
          <t>-</t>
        </is>
      </c>
      <c r="C314">
        <f>IF(Extractions!L103=21,Extractions!D103,"")</f>
        <v/>
      </c>
      <c r="D314">
        <f>IF(C314&lt;&gt;"",Extractions!M103,"")</f>
        <v/>
      </c>
      <c r="E314" t="inlineStr">
        <is>
          <t>heures</t>
        </is>
      </c>
    </row>
    <row r="315">
      <c r="A315" s="257" t="n"/>
      <c r="B315" s="284" t="inlineStr">
        <is>
          <t>-</t>
        </is>
      </c>
      <c r="C315">
        <f>IF(Extractions!L104=21,Extractions!D104,"")</f>
        <v/>
      </c>
      <c r="D315">
        <f>IF(C315&lt;&gt;"",Extractions!M104,"")</f>
        <v/>
      </c>
      <c r="E315" t="inlineStr">
        <is>
          <t>heures</t>
        </is>
      </c>
    </row>
    <row r="316">
      <c r="A316" s="257" t="n"/>
      <c r="B316" s="284" t="inlineStr">
        <is>
          <t>-</t>
        </is>
      </c>
      <c r="C316">
        <f>IF(Extractions!L105=21,Extractions!D105,"")</f>
        <v/>
      </c>
      <c r="D316">
        <f>IF(C316&lt;&gt;"",Extractions!M105,"")</f>
        <v/>
      </c>
      <c r="E316" t="inlineStr">
        <is>
          <t>heures</t>
        </is>
      </c>
    </row>
    <row r="317">
      <c r="A317" s="257" t="n"/>
      <c r="B317" s="284" t="inlineStr">
        <is>
          <t>-</t>
        </is>
      </c>
      <c r="C317">
        <f>IF(Extractions!L106=21,Extractions!D106,"")</f>
        <v/>
      </c>
      <c r="D317">
        <f>IF(C317&lt;&gt;"",Extractions!M106,"")</f>
        <v/>
      </c>
      <c r="E317" t="inlineStr">
        <is>
          <t>heures</t>
        </is>
      </c>
    </row>
    <row r="318">
      <c r="A318" s="257" t="n"/>
      <c r="B318" s="284" t="inlineStr">
        <is>
          <t>-</t>
        </is>
      </c>
      <c r="C318">
        <f>IF(Extractions!L107=21,Extractions!D107,"")</f>
        <v/>
      </c>
      <c r="D318">
        <f>IF(C318&lt;&gt;"",Extractions!M107,"")</f>
        <v/>
      </c>
      <c r="E318" t="inlineStr">
        <is>
          <t>heures</t>
        </is>
      </c>
    </row>
    <row r="319">
      <c r="A319" s="257" t="n"/>
      <c r="B319" s="284" t="inlineStr">
        <is>
          <t>-</t>
        </is>
      </c>
      <c r="C319">
        <f>IF(Extractions!L108=21,Extractions!D108,"")</f>
        <v/>
      </c>
      <c r="D319">
        <f>IF(C319&lt;&gt;"",Extractions!M108,"")</f>
        <v/>
      </c>
      <c r="E319" t="inlineStr">
        <is>
          <t>heures</t>
        </is>
      </c>
    </row>
    <row r="320">
      <c r="A320" s="257" t="n"/>
      <c r="B320" s="284" t="inlineStr">
        <is>
          <t>-</t>
        </is>
      </c>
      <c r="C320">
        <f>IF(Extractions!L109=21,Extractions!D109,"")</f>
        <v/>
      </c>
      <c r="D320">
        <f>IF(C320&lt;&gt;"",Extractions!M109,"")</f>
        <v/>
      </c>
      <c r="E320" t="inlineStr">
        <is>
          <t>heures</t>
        </is>
      </c>
    </row>
    <row r="321">
      <c r="A321" s="257" t="n"/>
      <c r="B321" s="284" t="inlineStr">
        <is>
          <t>-</t>
        </is>
      </c>
      <c r="C321">
        <f>IF(Extractions!L110=21,Extractions!D110,"")</f>
        <v/>
      </c>
      <c r="D321">
        <f>IF(C321&lt;&gt;"",Extractions!M110,"")</f>
        <v/>
      </c>
      <c r="E321" t="inlineStr">
        <is>
          <t>heures</t>
        </is>
      </c>
    </row>
    <row r="322">
      <c r="A322" s="257" t="n"/>
      <c r="B322" s="284" t="inlineStr">
        <is>
          <t>-</t>
        </is>
      </c>
      <c r="C322">
        <f>IF(Extractions!L111=21,Extractions!D111,"")</f>
        <v/>
      </c>
      <c r="D322">
        <f>IF(C322&lt;&gt;"",Extractions!M111,"")</f>
        <v/>
      </c>
      <c r="E322" t="inlineStr">
        <is>
          <t>heures</t>
        </is>
      </c>
    </row>
    <row r="323">
      <c r="A323" s="257" t="n"/>
      <c r="B323" s="284" t="inlineStr">
        <is>
          <t>-</t>
        </is>
      </c>
      <c r="C323">
        <f>IF(Extractions!L112=21,Extractions!D112,"")</f>
        <v/>
      </c>
      <c r="D323">
        <f>IF(C323&lt;&gt;"",Extractions!M112,"")</f>
        <v/>
      </c>
      <c r="E323" t="inlineStr">
        <is>
          <t>heures</t>
        </is>
      </c>
    </row>
    <row r="324">
      <c r="A324" s="257" t="n"/>
      <c r="B324" s="284" t="inlineStr">
        <is>
          <t>-</t>
        </is>
      </c>
      <c r="C324">
        <f>IF(Extractions!L113=21,Extractions!D113,"")</f>
        <v/>
      </c>
      <c r="D324">
        <f>IF(C324&lt;&gt;"",Extractions!M113,"")</f>
        <v/>
      </c>
      <c r="E324" t="inlineStr">
        <is>
          <t>heures</t>
        </is>
      </c>
    </row>
    <row r="325">
      <c r="A325" s="257" t="n"/>
      <c r="B325" s="284" t="inlineStr">
        <is>
          <t>-</t>
        </is>
      </c>
      <c r="C325">
        <f>IF(Extractions!L114=21,Extractions!D114,"")</f>
        <v/>
      </c>
      <c r="D325">
        <f>IF(C325&lt;&gt;"",Extractions!M114,"")</f>
        <v/>
      </c>
      <c r="E325" t="inlineStr">
        <is>
          <t>heures</t>
        </is>
      </c>
    </row>
    <row r="326">
      <c r="A326" s="257" t="n"/>
      <c r="B326" s="284" t="inlineStr">
        <is>
          <t>-</t>
        </is>
      </c>
      <c r="C326">
        <f>IF(Extractions!L115=21,Extractions!D115,"")</f>
        <v/>
      </c>
      <c r="D326">
        <f>IF(C326&lt;&gt;"",Extractions!M115,"")</f>
        <v/>
      </c>
      <c r="E326" t="inlineStr">
        <is>
          <t>heures</t>
        </is>
      </c>
    </row>
    <row r="327">
      <c r="A327" s="257" t="n"/>
      <c r="B327" s="284" t="inlineStr">
        <is>
          <t>-</t>
        </is>
      </c>
      <c r="C327">
        <f>IF(Extractions!L116=21,Extractions!D116,"")</f>
        <v/>
      </c>
      <c r="D327">
        <f>IF(C327&lt;&gt;"",Extractions!M116,"")</f>
        <v/>
      </c>
      <c r="E327" t="inlineStr">
        <is>
          <t>heures</t>
        </is>
      </c>
    </row>
    <row r="328">
      <c r="A328" s="257" t="n"/>
      <c r="B328" s="284" t="inlineStr">
        <is>
          <t>-</t>
        </is>
      </c>
      <c r="C328">
        <f>IF(Extractions!L117=21,Extractions!D117,"")</f>
        <v/>
      </c>
      <c r="D328">
        <f>IF(C328&lt;&gt;"",Extractions!M117,"")</f>
        <v/>
      </c>
      <c r="E328" t="inlineStr">
        <is>
          <t>heures</t>
        </is>
      </c>
    </row>
    <row r="329">
      <c r="A329" s="257" t="n"/>
      <c r="B329" s="284" t="inlineStr">
        <is>
          <t>-</t>
        </is>
      </c>
      <c r="C329">
        <f>IF(Extractions!L118=21,Extractions!D118,"")</f>
        <v/>
      </c>
      <c r="D329">
        <f>IF(C329&lt;&gt;"",Extractions!M118,"")</f>
        <v/>
      </c>
      <c r="E329" t="inlineStr">
        <is>
          <t>heures</t>
        </is>
      </c>
    </row>
    <row r="330">
      <c r="A330" s="257" t="n"/>
      <c r="B330" s="284" t="inlineStr">
        <is>
          <t>-</t>
        </is>
      </c>
      <c r="C330">
        <f>IF(Extractions!L119=21,Extractions!D119,"")</f>
        <v/>
      </c>
      <c r="D330">
        <f>IF(C330&lt;&gt;"",Extractions!M119,"")</f>
        <v/>
      </c>
      <c r="E330" t="inlineStr">
        <is>
          <t>heures</t>
        </is>
      </c>
    </row>
    <row r="331">
      <c r="A331" s="257" t="n"/>
      <c r="B331" s="284" t="inlineStr">
        <is>
          <t>-</t>
        </is>
      </c>
      <c r="C331">
        <f>IF(Extractions!L120=21,Extractions!D120,"")</f>
        <v/>
      </c>
      <c r="D331">
        <f>IF(C331&lt;&gt;"",Extractions!M120,"")</f>
        <v/>
      </c>
      <c r="E331" t="inlineStr">
        <is>
          <t>heures</t>
        </is>
      </c>
    </row>
    <row r="332">
      <c r="A332" s="257" t="n"/>
      <c r="B332" s="284" t="inlineStr">
        <is>
          <t>-</t>
        </is>
      </c>
      <c r="C332">
        <f>IF(Extractions!L121=21,Extractions!D121,"")</f>
        <v/>
      </c>
      <c r="D332">
        <f>IF(C332&lt;&gt;"",Extractions!M121,"")</f>
        <v/>
      </c>
      <c r="E332" t="inlineStr">
        <is>
          <t>heures</t>
        </is>
      </c>
    </row>
    <row r="333">
      <c r="A333" s="257" t="n"/>
      <c r="B333" s="284" t="inlineStr">
        <is>
          <t>-</t>
        </is>
      </c>
      <c r="C333">
        <f>IF(Extractions!L122=21,Extractions!D122,"")</f>
        <v/>
      </c>
      <c r="D333">
        <f>IF(C333&lt;&gt;"",Extractions!M122,"")</f>
        <v/>
      </c>
      <c r="E333" t="inlineStr">
        <is>
          <t>heures</t>
        </is>
      </c>
    </row>
    <row r="334">
      <c r="A334" s="257" t="n"/>
      <c r="B334" s="284" t="inlineStr">
        <is>
          <t>-</t>
        </is>
      </c>
      <c r="C334">
        <f>IF(Extractions!L123=21,Extractions!D123,"")</f>
        <v/>
      </c>
      <c r="D334">
        <f>IF(C334&lt;&gt;"",Extractions!M123,"")</f>
        <v/>
      </c>
      <c r="E334" t="inlineStr">
        <is>
          <t>heures</t>
        </is>
      </c>
    </row>
    <row r="335">
      <c r="A335" s="257" t="n"/>
      <c r="B335" s="284" t="inlineStr">
        <is>
          <t>-</t>
        </is>
      </c>
      <c r="C335">
        <f>IF(Extractions!L124=21,Extractions!D124,"")</f>
        <v/>
      </c>
      <c r="D335">
        <f>IF(C335&lt;&gt;"",Extractions!M124,"")</f>
        <v/>
      </c>
      <c r="E335" t="inlineStr">
        <is>
          <t>heures</t>
        </is>
      </c>
    </row>
    <row r="336">
      <c r="A336" s="257" t="n"/>
      <c r="B336" s="284" t="inlineStr">
        <is>
          <t>-</t>
        </is>
      </c>
      <c r="C336">
        <f>IF(Extractions!L125=21,Extractions!D125,"")</f>
        <v/>
      </c>
      <c r="D336">
        <f>IF(C336&lt;&gt;"",Extractions!M125,"")</f>
        <v/>
      </c>
      <c r="E336" t="inlineStr">
        <is>
          <t>heures</t>
        </is>
      </c>
    </row>
    <row r="337">
      <c r="A337" s="257" t="n"/>
      <c r="B337" s="284" t="inlineStr">
        <is>
          <t>-</t>
        </is>
      </c>
      <c r="C337">
        <f>IF(Extractions!L126=21,Extractions!D126,"")</f>
        <v/>
      </c>
      <c r="D337">
        <f>IF(C337&lt;&gt;"",Extractions!M126,"")</f>
        <v/>
      </c>
      <c r="E337" t="inlineStr">
        <is>
          <t>heures</t>
        </is>
      </c>
    </row>
    <row r="338">
      <c r="A338" s="257" t="n"/>
      <c r="B338" s="284" t="inlineStr">
        <is>
          <t>-</t>
        </is>
      </c>
      <c r="C338">
        <f>IF(Extractions!L127=21,Extractions!D127,"")</f>
        <v/>
      </c>
      <c r="D338">
        <f>IF(C338&lt;&gt;"",Extractions!M127,"")</f>
        <v/>
      </c>
      <c r="E338" t="inlineStr">
        <is>
          <t>heures</t>
        </is>
      </c>
    </row>
    <row r="339">
      <c r="A339" s="257" t="n"/>
      <c r="B339" s="284" t="inlineStr">
        <is>
          <t>-</t>
        </is>
      </c>
      <c r="C339">
        <f>IF(Extractions!L128=21,Extractions!D128,"")</f>
        <v/>
      </c>
      <c r="D339">
        <f>IF(C339&lt;&gt;"",Extractions!M128,"")</f>
        <v/>
      </c>
      <c r="E339" t="inlineStr">
        <is>
          <t>heures</t>
        </is>
      </c>
    </row>
    <row r="340">
      <c r="A340" s="257" t="n"/>
      <c r="B340" s="284" t="inlineStr">
        <is>
          <t>-</t>
        </is>
      </c>
      <c r="C340">
        <f>IF(Extractions!L129=21,Extractions!D129,"")</f>
        <v/>
      </c>
      <c r="D340">
        <f>IF(C340&lt;&gt;"",Extractions!M129,"")</f>
        <v/>
      </c>
      <c r="E340" t="inlineStr">
        <is>
          <t>heures</t>
        </is>
      </c>
    </row>
    <row r="341">
      <c r="A341" s="257" t="n"/>
      <c r="B341" s="284" t="inlineStr">
        <is>
          <t>-</t>
        </is>
      </c>
      <c r="C341">
        <f>IF(Extractions!L130=21,Extractions!D130,"")</f>
        <v/>
      </c>
      <c r="D341">
        <f>IF(C341&lt;&gt;"",Extractions!M130,"")</f>
        <v/>
      </c>
      <c r="E341" t="inlineStr">
        <is>
          <t>heures</t>
        </is>
      </c>
    </row>
    <row r="342">
      <c r="A342" s="257" t="n"/>
      <c r="B342" s="284" t="inlineStr">
        <is>
          <t>-</t>
        </is>
      </c>
      <c r="C342">
        <f>IF(Extractions!L131=21,Extractions!D131,"")</f>
        <v/>
      </c>
      <c r="D342">
        <f>IF(C342&lt;&gt;"",Extractions!M131,"")</f>
        <v/>
      </c>
      <c r="E342" t="inlineStr">
        <is>
          <t>heures</t>
        </is>
      </c>
    </row>
    <row r="343">
      <c r="A343" s="257" t="n"/>
      <c r="B343" s="284" t="inlineStr">
        <is>
          <t>-</t>
        </is>
      </c>
      <c r="C343">
        <f>IF(Extractions!L132=21,Extractions!D132,"")</f>
        <v/>
      </c>
      <c r="D343">
        <f>IF(C343&lt;&gt;"",Extractions!M132,"")</f>
        <v/>
      </c>
      <c r="E343" t="inlineStr">
        <is>
          <t>heures</t>
        </is>
      </c>
    </row>
    <row r="344">
      <c r="A344" s="257" t="n"/>
      <c r="B344" s="284" t="inlineStr">
        <is>
          <t>-</t>
        </is>
      </c>
      <c r="C344">
        <f>IF(Extractions!L133=21,Extractions!D133,"")</f>
        <v/>
      </c>
      <c r="D344">
        <f>IF(C344&lt;&gt;"",Extractions!M133,"")</f>
        <v/>
      </c>
      <c r="E344" t="inlineStr">
        <is>
          <t>heures</t>
        </is>
      </c>
    </row>
    <row r="345">
      <c r="A345" s="257" t="n"/>
      <c r="B345" s="284" t="inlineStr">
        <is>
          <t>-</t>
        </is>
      </c>
      <c r="C345">
        <f>IF(Extractions!L134=21,Extractions!D134,"")</f>
        <v/>
      </c>
      <c r="D345">
        <f>IF(C345&lt;&gt;"",Extractions!M134,"")</f>
        <v/>
      </c>
      <c r="E345" t="inlineStr">
        <is>
          <t>heures</t>
        </is>
      </c>
    </row>
    <row r="346">
      <c r="A346" s="257" t="n"/>
      <c r="B346" s="284" t="inlineStr">
        <is>
          <t>-</t>
        </is>
      </c>
      <c r="C346">
        <f>IF(Extractions!L135=21,Extractions!D135,"")</f>
        <v/>
      </c>
      <c r="D346">
        <f>IF(C346&lt;&gt;"",Extractions!M135,"")</f>
        <v/>
      </c>
      <c r="E346" t="inlineStr">
        <is>
          <t>heures</t>
        </is>
      </c>
    </row>
    <row r="347">
      <c r="A347" s="257" t="n"/>
      <c r="B347" s="284" t="inlineStr">
        <is>
          <t>-</t>
        </is>
      </c>
      <c r="C347">
        <f>IF(Extractions!L136=21,Extractions!D136,"")</f>
        <v/>
      </c>
      <c r="D347">
        <f>IF(C347&lt;&gt;"",Extractions!M136,"")</f>
        <v/>
      </c>
      <c r="E347" t="inlineStr">
        <is>
          <t>heures</t>
        </is>
      </c>
    </row>
    <row r="348">
      <c r="A348" s="257" t="n"/>
      <c r="B348" s="284" t="inlineStr">
        <is>
          <t>-</t>
        </is>
      </c>
      <c r="C348">
        <f>IF(Extractions!L137=21,Extractions!D137,"")</f>
        <v/>
      </c>
      <c r="D348">
        <f>IF(C348&lt;&gt;"",Extractions!M137,"")</f>
        <v/>
      </c>
      <c r="E348" t="inlineStr">
        <is>
          <t>heures</t>
        </is>
      </c>
    </row>
    <row r="349">
      <c r="A349" s="257" t="n"/>
      <c r="B349" s="284" t="inlineStr">
        <is>
          <t>-</t>
        </is>
      </c>
      <c r="C349">
        <f>IF(Extractions!L138=21,Extractions!D138,"")</f>
        <v/>
      </c>
      <c r="D349">
        <f>IF(C349&lt;&gt;"",Extractions!M138,"")</f>
        <v/>
      </c>
      <c r="E349" t="inlineStr">
        <is>
          <t>heures</t>
        </is>
      </c>
    </row>
    <row r="350">
      <c r="A350" s="257" t="n"/>
      <c r="B350" s="284" t="inlineStr">
        <is>
          <t>-</t>
        </is>
      </c>
      <c r="C350">
        <f>IF(Extractions!L139=21,Extractions!D139,"")</f>
        <v/>
      </c>
      <c r="D350">
        <f>IF(C350&lt;&gt;"",Extractions!M139,"")</f>
        <v/>
      </c>
      <c r="E350" t="inlineStr">
        <is>
          <t>heures</t>
        </is>
      </c>
    </row>
    <row r="351">
      <c r="A351" s="257" t="n"/>
      <c r="B351" s="284" t="inlineStr">
        <is>
          <t>-</t>
        </is>
      </c>
      <c r="C351">
        <f>IF(Extractions!L140=21,Extractions!D140,"")</f>
        <v/>
      </c>
      <c r="D351">
        <f>IF(C351&lt;&gt;"",Extractions!M140,"")</f>
        <v/>
      </c>
      <c r="E351" t="inlineStr">
        <is>
          <t>heures</t>
        </is>
      </c>
    </row>
    <row r="352">
      <c r="A352" s="257" t="n"/>
      <c r="B352" s="284" t="inlineStr">
        <is>
          <t>-</t>
        </is>
      </c>
      <c r="C352">
        <f>IF(Extractions!L141=21,Extractions!D141,"")</f>
        <v/>
      </c>
      <c r="D352">
        <f>IF(C352&lt;&gt;"",Extractions!M141,"")</f>
        <v/>
      </c>
      <c r="E352" t="inlineStr">
        <is>
          <t>heures</t>
        </is>
      </c>
    </row>
    <row r="353">
      <c r="A353" s="257" t="n"/>
      <c r="B353" s="284" t="inlineStr">
        <is>
          <t>-</t>
        </is>
      </c>
      <c r="C353">
        <f>IF(Extractions!L142=21,Extractions!D142,"")</f>
        <v/>
      </c>
      <c r="D353">
        <f>IF(C353&lt;&gt;"",Extractions!M142,"")</f>
        <v/>
      </c>
      <c r="E353" t="inlineStr">
        <is>
          <t>heures</t>
        </is>
      </c>
    </row>
    <row r="354">
      <c r="A354" s="257" t="n"/>
      <c r="B354" s="284" t="inlineStr">
        <is>
          <t>-</t>
        </is>
      </c>
      <c r="C354">
        <f>IF(Extractions!L143=21,Extractions!D143,"")</f>
        <v/>
      </c>
      <c r="D354">
        <f>IF(C354&lt;&gt;"",Extractions!M143,"")</f>
        <v/>
      </c>
      <c r="E354" t="inlineStr">
        <is>
          <t>heures</t>
        </is>
      </c>
    </row>
    <row r="355">
      <c r="A355" s="257" t="n"/>
      <c r="B355" s="284" t="inlineStr">
        <is>
          <t>-</t>
        </is>
      </c>
      <c r="C355">
        <f>IF(Extractions!L144=21,Extractions!D144,"")</f>
        <v/>
      </c>
      <c r="D355">
        <f>IF(C355&lt;&gt;"",Extractions!M144,"")</f>
        <v/>
      </c>
      <c r="E355" t="inlineStr">
        <is>
          <t>heures</t>
        </is>
      </c>
    </row>
    <row r="356">
      <c r="A356" s="257" t="n"/>
      <c r="B356" s="284" t="inlineStr">
        <is>
          <t>-</t>
        </is>
      </c>
      <c r="C356">
        <f>IF(Extractions!L145=21,Extractions!D145,"")</f>
        <v/>
      </c>
      <c r="D356">
        <f>IF(C356&lt;&gt;"",Extractions!M145,"")</f>
        <v/>
      </c>
      <c r="E356" t="inlineStr">
        <is>
          <t>heures</t>
        </is>
      </c>
    </row>
    <row r="357">
      <c r="A357" s="257" t="n"/>
      <c r="B357" s="284" t="inlineStr">
        <is>
          <t>-</t>
        </is>
      </c>
      <c r="C357">
        <f>IF(Extractions!L146=21,Extractions!D146,"")</f>
        <v/>
      </c>
      <c r="D357">
        <f>IF(C357&lt;&gt;"",Extractions!M146,"")</f>
        <v/>
      </c>
      <c r="E357" t="inlineStr">
        <is>
          <t>heures</t>
        </is>
      </c>
    </row>
    <row r="358">
      <c r="A358" s="257" t="n"/>
      <c r="B358" s="284" t="inlineStr">
        <is>
          <t>-</t>
        </is>
      </c>
      <c r="C358">
        <f>IF(Extractions!L147=21,Extractions!D147,"")</f>
        <v/>
      </c>
      <c r="D358">
        <f>IF(C358&lt;&gt;"",Extractions!M147,"")</f>
        <v/>
      </c>
      <c r="E358" t="inlineStr">
        <is>
          <t>heures</t>
        </is>
      </c>
    </row>
    <row r="359">
      <c r="A359" s="257" t="n"/>
      <c r="B359" s="284" t="inlineStr">
        <is>
          <t>-</t>
        </is>
      </c>
      <c r="C359">
        <f>IF(Extractions!L148=21,Extractions!D148,"")</f>
        <v/>
      </c>
      <c r="D359">
        <f>IF(C359&lt;&gt;"",Extractions!M148,"")</f>
        <v/>
      </c>
      <c r="E359" t="inlineStr">
        <is>
          <t>heures</t>
        </is>
      </c>
    </row>
    <row r="360">
      <c r="A360" s="257" t="n"/>
      <c r="B360" s="284" t="inlineStr">
        <is>
          <t>-</t>
        </is>
      </c>
      <c r="C360">
        <f>IF(Extractions!L149=21,Extractions!D149,"")</f>
        <v/>
      </c>
      <c r="D360">
        <f>IF(C360&lt;&gt;"",Extractions!M149,"")</f>
        <v/>
      </c>
      <c r="E360" t="inlineStr">
        <is>
          <t>heures</t>
        </is>
      </c>
    </row>
    <row r="361">
      <c r="A361" s="257" t="n"/>
      <c r="B361" s="284" t="inlineStr">
        <is>
          <t>-</t>
        </is>
      </c>
      <c r="C361">
        <f>IF(Extractions!L150=21,Extractions!D150,"")</f>
        <v/>
      </c>
      <c r="D361">
        <f>IF(C361&lt;&gt;"",Extractions!M150,"")</f>
        <v/>
      </c>
      <c r="E361" t="inlineStr">
        <is>
          <t>heures</t>
        </is>
      </c>
    </row>
    <row r="362">
      <c r="A362" s="257" t="n"/>
      <c r="B362" s="284" t="inlineStr">
        <is>
          <t>-</t>
        </is>
      </c>
      <c r="C362">
        <f>IF(Extractions!L151=21,Extractions!D151,"")</f>
        <v/>
      </c>
      <c r="D362">
        <f>IF(C362&lt;&gt;"",Extractions!M151,"")</f>
        <v/>
      </c>
      <c r="E362" t="inlineStr">
        <is>
          <t>heures</t>
        </is>
      </c>
    </row>
    <row r="363">
      <c r="A363" s="257" t="n"/>
      <c r="B363" s="284" t="inlineStr">
        <is>
          <t>-</t>
        </is>
      </c>
      <c r="C363">
        <f>IF(Extractions!L152=21,Extractions!D152,"")</f>
        <v/>
      </c>
      <c r="D363">
        <f>IF(C363&lt;&gt;"",Extractions!M152,"")</f>
        <v/>
      </c>
      <c r="E363" t="inlineStr">
        <is>
          <t>heures</t>
        </is>
      </c>
    </row>
    <row r="364">
      <c r="A364" s="257" t="n"/>
      <c r="B364" s="284" t="inlineStr">
        <is>
          <t>-</t>
        </is>
      </c>
      <c r="C364">
        <f>IF(Extractions!L153=21,Extractions!D153,"")</f>
        <v/>
      </c>
      <c r="D364">
        <f>IF(C364&lt;&gt;"",Extractions!M153,"")</f>
        <v/>
      </c>
      <c r="E364" t="inlineStr">
        <is>
          <t>heures</t>
        </is>
      </c>
    </row>
    <row r="365">
      <c r="A365" s="257" t="n"/>
      <c r="B365" s="284" t="inlineStr">
        <is>
          <t>-</t>
        </is>
      </c>
      <c r="C365">
        <f>IF(Extractions!L154=21,Extractions!D154,"")</f>
        <v/>
      </c>
      <c r="D365">
        <f>IF(C365&lt;&gt;"",Extractions!M154,"")</f>
        <v/>
      </c>
      <c r="E365" t="inlineStr">
        <is>
          <t>heures</t>
        </is>
      </c>
    </row>
    <row r="366">
      <c r="A366" s="257" t="n"/>
      <c r="B366" s="284" t="inlineStr">
        <is>
          <t>-</t>
        </is>
      </c>
      <c r="C366">
        <f>IF(Extractions!L155=21,Extractions!D155,"")</f>
        <v/>
      </c>
      <c r="D366">
        <f>IF(C366&lt;&gt;"",Extractions!M155,"")</f>
        <v/>
      </c>
      <c r="E366" t="inlineStr">
        <is>
          <t>heures</t>
        </is>
      </c>
    </row>
    <row r="367">
      <c r="A367" s="257" t="n"/>
      <c r="B367" s="284" t="inlineStr">
        <is>
          <t>-</t>
        </is>
      </c>
      <c r="C367">
        <f>IF(Extractions!L156=21,Extractions!D156,"")</f>
        <v/>
      </c>
      <c r="D367">
        <f>IF(C367&lt;&gt;"",Extractions!M156,"")</f>
        <v/>
      </c>
      <c r="E367" t="inlineStr">
        <is>
          <t>heures</t>
        </is>
      </c>
    </row>
    <row r="368">
      <c r="A368" s="257" t="n"/>
      <c r="B368" s="284" t="inlineStr">
        <is>
          <t>-</t>
        </is>
      </c>
      <c r="C368">
        <f>IF(Extractions!L157=21,Extractions!D157,"")</f>
        <v/>
      </c>
      <c r="D368">
        <f>IF(C368&lt;&gt;"",Extractions!M157,"")</f>
        <v/>
      </c>
      <c r="E368" t="inlineStr">
        <is>
          <t>heures</t>
        </is>
      </c>
    </row>
    <row r="369">
      <c r="A369" s="257" t="n"/>
      <c r="B369" s="284" t="inlineStr">
        <is>
          <t>-</t>
        </is>
      </c>
      <c r="C369">
        <f>IF(Extractions!L158=21,Extractions!D158,"")</f>
        <v/>
      </c>
      <c r="D369">
        <f>IF(C369&lt;&gt;"",Extractions!M158,"")</f>
        <v/>
      </c>
      <c r="E369" t="inlineStr">
        <is>
          <t>heures</t>
        </is>
      </c>
    </row>
    <row r="370">
      <c r="A370" s="257" t="n"/>
      <c r="B370" s="284" t="inlineStr">
        <is>
          <t>-</t>
        </is>
      </c>
      <c r="C370">
        <f>IF(Extractions!L159=21,Extractions!D159,"")</f>
        <v/>
      </c>
      <c r="D370">
        <f>IF(C370&lt;&gt;"",Extractions!M159,"")</f>
        <v/>
      </c>
      <c r="E370" t="inlineStr">
        <is>
          <t>heures</t>
        </is>
      </c>
    </row>
    <row r="371">
      <c r="A371" s="257" t="n"/>
      <c r="B371" s="284" t="inlineStr">
        <is>
          <t>-</t>
        </is>
      </c>
      <c r="C371">
        <f>IF(Extractions!L160=21,Extractions!D160,"")</f>
        <v/>
      </c>
      <c r="D371">
        <f>IF(C371&lt;&gt;"",Extractions!M160,"")</f>
        <v/>
      </c>
      <c r="E371" t="inlineStr">
        <is>
          <t>heures</t>
        </is>
      </c>
    </row>
    <row r="372">
      <c r="A372" s="257" t="n"/>
      <c r="B372" s="284" t="inlineStr">
        <is>
          <t>-</t>
        </is>
      </c>
      <c r="C372">
        <f>IF(Extractions!L161=21,Extractions!D161,"")</f>
        <v/>
      </c>
      <c r="D372">
        <f>IF(C372&lt;&gt;"",Extractions!M161,"")</f>
        <v/>
      </c>
      <c r="E372" t="inlineStr">
        <is>
          <t>heures</t>
        </is>
      </c>
    </row>
    <row r="373">
      <c r="A373" s="257" t="n"/>
      <c r="B373" s="284" t="inlineStr">
        <is>
          <t>-</t>
        </is>
      </c>
      <c r="C373">
        <f>IF(Extractions!L162=21,Extractions!D162,"")</f>
        <v/>
      </c>
      <c r="D373">
        <f>IF(C373&lt;&gt;"",Extractions!M162,"")</f>
        <v/>
      </c>
      <c r="E373" t="inlineStr">
        <is>
          <t>heures</t>
        </is>
      </c>
    </row>
    <row r="374">
      <c r="A374" s="257" t="n"/>
      <c r="B374" s="284" t="inlineStr">
        <is>
          <t>-</t>
        </is>
      </c>
      <c r="C374">
        <f>IF(Extractions!L163=21,Extractions!D163,"")</f>
        <v/>
      </c>
      <c r="D374">
        <f>IF(C374&lt;&gt;"",Extractions!M163,"")</f>
        <v/>
      </c>
      <c r="E374" t="inlineStr">
        <is>
          <t>heures</t>
        </is>
      </c>
    </row>
    <row r="375">
      <c r="A375" s="257" t="n"/>
      <c r="B375" s="284" t="inlineStr">
        <is>
          <t>-</t>
        </is>
      </c>
      <c r="C375">
        <f>IF(Extractions!L164=21,Extractions!D164,"")</f>
        <v/>
      </c>
      <c r="D375">
        <f>IF(C375&lt;&gt;"",Extractions!M164,"")</f>
        <v/>
      </c>
      <c r="E375" t="inlineStr">
        <is>
          <t>heures</t>
        </is>
      </c>
    </row>
    <row r="376">
      <c r="A376" s="257" t="n"/>
      <c r="B376" s="284" t="inlineStr">
        <is>
          <t>-</t>
        </is>
      </c>
      <c r="C376">
        <f>IF(Extractions!L165=21,Extractions!D165,"")</f>
        <v/>
      </c>
      <c r="D376">
        <f>IF(C376&lt;&gt;"",Extractions!M165,"")</f>
        <v/>
      </c>
      <c r="E376" t="inlineStr">
        <is>
          <t>heures</t>
        </is>
      </c>
    </row>
    <row r="377">
      <c r="A377" s="257" t="n"/>
      <c r="B377" s="284" t="inlineStr">
        <is>
          <t>-</t>
        </is>
      </c>
      <c r="C377">
        <f>IF(Extractions!L166=21,Extractions!D166,"")</f>
        <v/>
      </c>
      <c r="D377">
        <f>IF(C377&lt;&gt;"",Extractions!M166,"")</f>
        <v/>
      </c>
      <c r="E377" t="inlineStr">
        <is>
          <t>heures</t>
        </is>
      </c>
    </row>
    <row r="378">
      <c r="A378" s="257" t="n"/>
      <c r="B378" s="284" t="inlineStr">
        <is>
          <t>-</t>
        </is>
      </c>
      <c r="C378">
        <f>IF(Extractions!L167=21,Extractions!D167,"")</f>
        <v/>
      </c>
      <c r="D378">
        <f>IF(C378&lt;&gt;"",Extractions!M167,"")</f>
        <v/>
      </c>
      <c r="E378" t="inlineStr">
        <is>
          <t>heures</t>
        </is>
      </c>
    </row>
    <row r="379">
      <c r="A379" s="257" t="n"/>
      <c r="B379" s="284" t="inlineStr">
        <is>
          <t>-</t>
        </is>
      </c>
      <c r="C379">
        <f>IF(Extractions!L168=21,Extractions!D168,"")</f>
        <v/>
      </c>
      <c r="D379">
        <f>IF(C379&lt;&gt;"",Extractions!M168,"")</f>
        <v/>
      </c>
      <c r="E379" t="inlineStr">
        <is>
          <t>heures</t>
        </is>
      </c>
    </row>
    <row r="380">
      <c r="A380" s="257" t="n"/>
      <c r="B380" s="284" t="inlineStr">
        <is>
          <t>-</t>
        </is>
      </c>
      <c r="C380">
        <f>IF(Extractions!L169=21,Extractions!D169,"")</f>
        <v/>
      </c>
      <c r="D380">
        <f>IF(C380&lt;&gt;"",Extractions!M169,"")</f>
        <v/>
      </c>
      <c r="E380" t="inlineStr">
        <is>
          <t>heures</t>
        </is>
      </c>
    </row>
    <row r="381">
      <c r="A381" s="257" t="n"/>
      <c r="B381" s="284" t="inlineStr">
        <is>
          <t>-</t>
        </is>
      </c>
      <c r="C381">
        <f>IF(Extractions!L170=21,Extractions!D170,"")</f>
        <v/>
      </c>
      <c r="D381">
        <f>IF(C381&lt;&gt;"",Extractions!M170,"")</f>
        <v/>
      </c>
      <c r="E381" t="inlineStr">
        <is>
          <t>heures</t>
        </is>
      </c>
    </row>
    <row r="382">
      <c r="A382" s="257" t="n"/>
      <c r="B382" s="284" t="inlineStr">
        <is>
          <t>-</t>
        </is>
      </c>
      <c r="C382">
        <f>IF(Extractions!L171=21,Extractions!D171,"")</f>
        <v/>
      </c>
      <c r="D382">
        <f>IF(C382&lt;&gt;"",Extractions!M171,"")</f>
        <v/>
      </c>
      <c r="E382" t="inlineStr">
        <is>
          <t>heures</t>
        </is>
      </c>
    </row>
    <row r="383">
      <c r="A383" s="257" t="n"/>
      <c r="B383" s="284" t="inlineStr">
        <is>
          <t>-</t>
        </is>
      </c>
      <c r="C383">
        <f>IF(Extractions!L172=21,Extractions!D172,"")</f>
        <v/>
      </c>
      <c r="D383">
        <f>IF(C383&lt;&gt;"",Extractions!M172,"")</f>
        <v/>
      </c>
      <c r="E383" t="inlineStr">
        <is>
          <t>heures</t>
        </is>
      </c>
    </row>
    <row r="384">
      <c r="A384" s="257" t="n"/>
      <c r="B384" s="284" t="inlineStr">
        <is>
          <t>-</t>
        </is>
      </c>
      <c r="C384">
        <f>IF(Extractions!L173=21,Extractions!D173,"")</f>
        <v/>
      </c>
      <c r="D384">
        <f>IF(C384&lt;&gt;"",Extractions!M173,"")</f>
        <v/>
      </c>
      <c r="E384" t="inlineStr">
        <is>
          <t>heures</t>
        </is>
      </c>
    </row>
    <row r="385">
      <c r="A385" s="257" t="n"/>
      <c r="B385" s="284" t="inlineStr">
        <is>
          <t>-</t>
        </is>
      </c>
      <c r="C385">
        <f>IF(Extractions!L174=21,Extractions!D174,"")</f>
        <v/>
      </c>
      <c r="D385">
        <f>IF(C385&lt;&gt;"",Extractions!M174,"")</f>
        <v/>
      </c>
      <c r="E385" t="inlineStr">
        <is>
          <t>heures</t>
        </is>
      </c>
    </row>
    <row r="386">
      <c r="A386" s="257" t="n"/>
      <c r="B386" s="284" t="inlineStr">
        <is>
          <t>-</t>
        </is>
      </c>
      <c r="C386">
        <f>IF(Extractions!L175=21,Extractions!D175,"")</f>
        <v/>
      </c>
      <c r="D386">
        <f>IF(C386&lt;&gt;"",Extractions!M175,"")</f>
        <v/>
      </c>
      <c r="E386" t="inlineStr">
        <is>
          <t>heures</t>
        </is>
      </c>
    </row>
    <row r="387">
      <c r="A387" s="257" t="n"/>
      <c r="B387" s="284" t="inlineStr">
        <is>
          <t>-</t>
        </is>
      </c>
      <c r="C387">
        <f>IF(Extractions!L176=21,Extractions!D176,"")</f>
        <v/>
      </c>
      <c r="D387">
        <f>IF(C387&lt;&gt;"",Extractions!M176,"")</f>
        <v/>
      </c>
      <c r="E387" t="inlineStr">
        <is>
          <t>heures</t>
        </is>
      </c>
    </row>
    <row r="388">
      <c r="A388" s="257" t="n"/>
      <c r="B388" s="284" t="inlineStr">
        <is>
          <t>-</t>
        </is>
      </c>
      <c r="C388">
        <f>IF(Extractions!L177=21,Extractions!D177,"")</f>
        <v/>
      </c>
      <c r="D388">
        <f>IF(C388&lt;&gt;"",Extractions!M177,"")</f>
        <v/>
      </c>
      <c r="E388" t="inlineStr">
        <is>
          <t>heures</t>
        </is>
      </c>
    </row>
    <row r="389">
      <c r="A389" s="257" t="n"/>
      <c r="B389" s="284" t="inlineStr">
        <is>
          <t>-</t>
        </is>
      </c>
      <c r="C389">
        <f>IF(Extractions!L178=21,Extractions!D178,"")</f>
        <v/>
      </c>
      <c r="D389">
        <f>IF(C389&lt;&gt;"",Extractions!M178,"")</f>
        <v/>
      </c>
      <c r="E389" t="inlineStr">
        <is>
          <t>heures</t>
        </is>
      </c>
    </row>
    <row r="390">
      <c r="A390" s="257" t="n"/>
      <c r="B390" s="284" t="inlineStr">
        <is>
          <t>-</t>
        </is>
      </c>
      <c r="C390">
        <f>IF(Extractions!L179=21,Extractions!D179,"")</f>
        <v/>
      </c>
      <c r="D390">
        <f>IF(C390&lt;&gt;"",Extractions!M179,"")</f>
        <v/>
      </c>
      <c r="E390" t="inlineStr">
        <is>
          <t>heures</t>
        </is>
      </c>
    </row>
    <row r="391">
      <c r="A391" s="257" t="n"/>
      <c r="B391" s="284" t="inlineStr">
        <is>
          <t>-</t>
        </is>
      </c>
      <c r="C391">
        <f>IF(Extractions!L180=21,Extractions!D180,"")</f>
        <v/>
      </c>
      <c r="D391">
        <f>IF(C391&lt;&gt;"",Extractions!M180,"")</f>
        <v/>
      </c>
      <c r="E391" t="inlineStr">
        <is>
          <t>heures</t>
        </is>
      </c>
    </row>
    <row r="392">
      <c r="A392" s="257" t="n"/>
      <c r="B392" s="284" t="inlineStr">
        <is>
          <t>-</t>
        </is>
      </c>
      <c r="C392">
        <f>IF(Extractions!L181=21,Extractions!D181,"")</f>
        <v/>
      </c>
      <c r="D392">
        <f>IF(C392&lt;&gt;"",Extractions!M181,"")</f>
        <v/>
      </c>
      <c r="E392" t="inlineStr">
        <is>
          <t>heures</t>
        </is>
      </c>
    </row>
    <row r="393">
      <c r="A393" s="257" t="n"/>
      <c r="B393" s="284" t="inlineStr">
        <is>
          <t>-</t>
        </is>
      </c>
      <c r="C393">
        <f>IF(Extractions!L182=21,Extractions!D182,"")</f>
        <v/>
      </c>
      <c r="D393">
        <f>IF(C393&lt;&gt;"",Extractions!M182,"")</f>
        <v/>
      </c>
      <c r="E393" t="inlineStr">
        <is>
          <t>heures</t>
        </is>
      </c>
    </row>
    <row r="394">
      <c r="A394" s="257" t="n"/>
      <c r="B394" s="284" t="inlineStr">
        <is>
          <t>-</t>
        </is>
      </c>
      <c r="C394">
        <f>IF(Extractions!L183=21,Extractions!D183,"")</f>
        <v/>
      </c>
      <c r="D394">
        <f>IF(C394&lt;&gt;"",Extractions!M183,"")</f>
        <v/>
      </c>
      <c r="E394" t="inlineStr">
        <is>
          <t>heures</t>
        </is>
      </c>
    </row>
    <row r="395">
      <c r="A395" s="257" t="n"/>
      <c r="B395" s="284" t="inlineStr">
        <is>
          <t>-</t>
        </is>
      </c>
      <c r="C395">
        <f>IF(Extractions!L184=21,Extractions!D184,"")</f>
        <v/>
      </c>
      <c r="D395">
        <f>IF(C395&lt;&gt;"",Extractions!M184,"")</f>
        <v/>
      </c>
      <c r="E395" t="inlineStr">
        <is>
          <t>heures</t>
        </is>
      </c>
    </row>
    <row r="396">
      <c r="A396" s="257" t="n"/>
      <c r="B396" s="284" t="inlineStr">
        <is>
          <t>-</t>
        </is>
      </c>
      <c r="C396">
        <f>IF(Extractions!L185=21,Extractions!D185,"")</f>
        <v/>
      </c>
      <c r="D396">
        <f>IF(C396&lt;&gt;"",Extractions!M185,"")</f>
        <v/>
      </c>
      <c r="E396" t="inlineStr">
        <is>
          <t>heures</t>
        </is>
      </c>
    </row>
    <row r="397">
      <c r="A397" s="257" t="n"/>
      <c r="B397" s="284" t="inlineStr">
        <is>
          <t>-</t>
        </is>
      </c>
      <c r="C397">
        <f>IF(Extractions!L186=21,Extractions!D186,"")</f>
        <v/>
      </c>
      <c r="D397">
        <f>IF(C397&lt;&gt;"",Extractions!M186,"")</f>
        <v/>
      </c>
      <c r="E397" t="inlineStr">
        <is>
          <t>heures</t>
        </is>
      </c>
    </row>
    <row r="398">
      <c r="A398" s="257" t="n"/>
      <c r="B398" s="284" t="inlineStr">
        <is>
          <t>-</t>
        </is>
      </c>
      <c r="C398">
        <f>IF(Extractions!L187=21,Extractions!D187,"")</f>
        <v/>
      </c>
      <c r="D398">
        <f>IF(C398&lt;&gt;"",Extractions!M187,"")</f>
        <v/>
      </c>
      <c r="E398" t="inlineStr">
        <is>
          <t>heures</t>
        </is>
      </c>
    </row>
    <row r="399">
      <c r="A399" s="257" t="n"/>
      <c r="B399" s="284" t="inlineStr">
        <is>
          <t>-</t>
        </is>
      </c>
      <c r="C399">
        <f>IF(Extractions!L188=21,Extractions!D188,"")</f>
        <v/>
      </c>
      <c r="D399">
        <f>IF(C399&lt;&gt;"",Extractions!M188,"")</f>
        <v/>
      </c>
      <c r="E399" t="inlineStr">
        <is>
          <t>heures</t>
        </is>
      </c>
    </row>
    <row r="400">
      <c r="A400" s="257" t="n"/>
      <c r="B400" s="284" t="inlineStr">
        <is>
          <t>-</t>
        </is>
      </c>
      <c r="C400">
        <f>IF(Extractions!L189=21,Extractions!D189,"")</f>
        <v/>
      </c>
      <c r="D400">
        <f>IF(C400&lt;&gt;"",Extractions!M189,"")</f>
        <v/>
      </c>
      <c r="E400" t="inlineStr">
        <is>
          <t>heures</t>
        </is>
      </c>
    </row>
    <row r="401">
      <c r="A401" s="257" t="n"/>
      <c r="B401" s="284" t="inlineStr">
        <is>
          <t>-</t>
        </is>
      </c>
      <c r="C401">
        <f>IF(Extractions!L190=21,Extractions!D190,"")</f>
        <v/>
      </c>
      <c r="D401">
        <f>IF(C401&lt;&gt;"",Extractions!M190,"")</f>
        <v/>
      </c>
      <c r="E401" t="inlineStr">
        <is>
          <t>heures</t>
        </is>
      </c>
    </row>
    <row r="402">
      <c r="A402" s="257" t="n"/>
      <c r="B402" s="284" t="inlineStr">
        <is>
          <t>-</t>
        </is>
      </c>
      <c r="C402">
        <f>IF(Extractions!L191=21,Extractions!D191,"")</f>
        <v/>
      </c>
      <c r="D402">
        <f>IF(C402&lt;&gt;"",Extractions!M191,"")</f>
        <v/>
      </c>
      <c r="E402" t="inlineStr">
        <is>
          <t>heures</t>
        </is>
      </c>
    </row>
    <row r="403">
      <c r="A403" s="257" t="n"/>
      <c r="B403" s="284" t="inlineStr">
        <is>
          <t>-</t>
        </is>
      </c>
      <c r="C403">
        <f>IF(Extractions!L192=21,Extractions!D192,"")</f>
        <v/>
      </c>
      <c r="D403">
        <f>IF(C403&lt;&gt;"",Extractions!M192,"")</f>
        <v/>
      </c>
      <c r="E403" t="inlineStr">
        <is>
          <t>heures</t>
        </is>
      </c>
    </row>
    <row r="404">
      <c r="A404" s="257" t="n"/>
      <c r="B404" s="284" t="inlineStr">
        <is>
          <t>-</t>
        </is>
      </c>
      <c r="C404">
        <f>IF(Extractions!L193=21,Extractions!D193,"")</f>
        <v/>
      </c>
      <c r="D404">
        <f>IF(C404&lt;&gt;"",Extractions!M193,"")</f>
        <v/>
      </c>
      <c r="E404" t="inlineStr">
        <is>
          <t>heures</t>
        </is>
      </c>
    </row>
    <row r="405">
      <c r="A405" s="257" t="n"/>
      <c r="B405" s="284" t="inlineStr">
        <is>
          <t>-</t>
        </is>
      </c>
      <c r="C405">
        <f>IF(Extractions!L194=21,Extractions!D194,"")</f>
        <v/>
      </c>
      <c r="D405">
        <f>IF(C405&lt;&gt;"",Extractions!M194,"")</f>
        <v/>
      </c>
      <c r="E405" t="inlineStr">
        <is>
          <t>heures</t>
        </is>
      </c>
    </row>
    <row r="406">
      <c r="A406" s="257" t="n"/>
      <c r="B406" s="284" t="inlineStr">
        <is>
          <t>-</t>
        </is>
      </c>
      <c r="C406">
        <f>IF(Extractions!L195=21,Extractions!D195,"")</f>
        <v/>
      </c>
      <c r="D406">
        <f>IF(C406&lt;&gt;"",Extractions!M195,"")</f>
        <v/>
      </c>
      <c r="E406" t="inlineStr">
        <is>
          <t>heures</t>
        </is>
      </c>
    </row>
    <row r="407">
      <c r="A407" s="257" t="n"/>
      <c r="B407" s="284" t="inlineStr">
        <is>
          <t>-</t>
        </is>
      </c>
      <c r="C407">
        <f>IF(Extractions!L196=21,Extractions!D196,"")</f>
        <v/>
      </c>
      <c r="D407">
        <f>IF(C407&lt;&gt;"",Extractions!M196,"")</f>
        <v/>
      </c>
      <c r="E407" t="inlineStr">
        <is>
          <t>heures</t>
        </is>
      </c>
    </row>
    <row r="408">
      <c r="A408" s="257" t="n"/>
      <c r="B408" s="284" t="inlineStr">
        <is>
          <t>-</t>
        </is>
      </c>
      <c r="C408">
        <f>IF(Extractions!L197=21,Extractions!D197,"")</f>
        <v/>
      </c>
      <c r="D408">
        <f>IF(C408&lt;&gt;"",Extractions!M197,"")</f>
        <v/>
      </c>
      <c r="E408" t="inlineStr">
        <is>
          <t>heures</t>
        </is>
      </c>
    </row>
    <row r="409">
      <c r="A409" s="257" t="n"/>
      <c r="B409" s="284" t="inlineStr">
        <is>
          <t>-</t>
        </is>
      </c>
      <c r="C409">
        <f>IF(Extractions!L198=21,Extractions!D198,"")</f>
        <v/>
      </c>
      <c r="D409">
        <f>IF(C409&lt;&gt;"",Extractions!M198,"")</f>
        <v/>
      </c>
      <c r="E409" t="inlineStr">
        <is>
          <t>heures</t>
        </is>
      </c>
    </row>
    <row r="410">
      <c r="A410" s="257" t="n"/>
      <c r="B410" s="284" t="inlineStr">
        <is>
          <t>-</t>
        </is>
      </c>
      <c r="C410">
        <f>IF(Extractions!L199=21,Extractions!D199,"")</f>
        <v/>
      </c>
      <c r="D410">
        <f>IF(C410&lt;&gt;"",Extractions!M199,"")</f>
        <v/>
      </c>
      <c r="E410" t="inlineStr">
        <is>
          <t>heures</t>
        </is>
      </c>
    </row>
    <row r="411">
      <c r="A411" s="257" t="n"/>
      <c r="B411" s="284" t="inlineStr">
        <is>
          <t>-</t>
        </is>
      </c>
      <c r="C411">
        <f>IF(Extractions!L200=21,Extractions!D200,"")</f>
        <v/>
      </c>
      <c r="D411">
        <f>IF(C411&lt;&gt;"",Extractions!M200,"")</f>
        <v/>
      </c>
      <c r="E411" t="inlineStr">
        <is>
          <t>heures</t>
        </is>
      </c>
    </row>
    <row r="412">
      <c r="A412" s="257" t="n"/>
      <c r="B412" s="284" t="inlineStr">
        <is>
          <t>-</t>
        </is>
      </c>
      <c r="C412">
        <f>IF(Extractions!L201=21,Extractions!D201,"")</f>
        <v/>
      </c>
      <c r="D412">
        <f>IF(C412&lt;&gt;"",Extractions!M201,"")</f>
        <v/>
      </c>
      <c r="E412" t="inlineStr">
        <is>
          <t>heures</t>
        </is>
      </c>
    </row>
    <row r="413">
      <c r="C413" s="287" t="inlineStr">
        <is>
          <t>ne pas supprimer cette ligne</t>
        </is>
      </c>
    </row>
    <row r="414" customFormat="1" s="246">
      <c r="B414" s="282" t="inlineStr">
        <is>
          <t>→</t>
        </is>
      </c>
      <c r="C414" s="286" t="inlineStr">
        <is>
          <t xml:space="preserve">RTTA : </t>
        </is>
      </c>
    </row>
    <row r="415">
      <c r="A415" s="257" t="n"/>
      <c r="B415" s="284" t="inlineStr">
        <is>
          <t>-</t>
        </is>
      </c>
      <c r="C415">
        <f>IF(Extractions!L2="RTTA",Extractions!D2,"")</f>
        <v/>
      </c>
      <c r="D415">
        <f>IF(C415&lt;&gt;"",Extractions!M2,"")</f>
        <v/>
      </c>
      <c r="E415" t="inlineStr">
        <is>
          <t>heures</t>
        </is>
      </c>
    </row>
    <row r="416">
      <c r="A416" s="257" t="n"/>
      <c r="B416" s="284" t="inlineStr">
        <is>
          <t>-</t>
        </is>
      </c>
      <c r="C416">
        <f>IF(Extractions!L3="RTTA",Extractions!D3,"")</f>
        <v/>
      </c>
      <c r="D416">
        <f>IF(C416&lt;&gt;"",Extractions!M3,"")</f>
        <v/>
      </c>
      <c r="E416" t="inlineStr">
        <is>
          <t>heures</t>
        </is>
      </c>
    </row>
    <row r="417">
      <c r="A417" s="257" t="n"/>
      <c r="B417" s="284" t="inlineStr">
        <is>
          <t>-</t>
        </is>
      </c>
      <c r="C417">
        <f>IF(Extractions!L4="RTTA",Extractions!D4,"")</f>
        <v/>
      </c>
      <c r="D417">
        <f>IF(C417&lt;&gt;"",Extractions!M4,"")</f>
        <v/>
      </c>
      <c r="E417" t="inlineStr">
        <is>
          <t>heures</t>
        </is>
      </c>
    </row>
    <row r="418">
      <c r="A418" s="257" t="n"/>
      <c r="B418" s="284" t="inlineStr">
        <is>
          <t>-</t>
        </is>
      </c>
      <c r="C418">
        <f>IF(Extractions!L5="RTTA",Extractions!D5,"")</f>
        <v/>
      </c>
      <c r="D418">
        <f>IF(C418&lt;&gt;"",Extractions!M5,"")</f>
        <v/>
      </c>
      <c r="E418" t="inlineStr">
        <is>
          <t>heures</t>
        </is>
      </c>
    </row>
    <row r="419">
      <c r="A419" s="257" t="n"/>
      <c r="B419" s="284" t="inlineStr">
        <is>
          <t>-</t>
        </is>
      </c>
      <c r="C419">
        <f>IF(Extractions!L6="RTTA",Extractions!D6,"")</f>
        <v/>
      </c>
      <c r="D419">
        <f>IF(C419&lt;&gt;"",Extractions!M6,"")</f>
        <v/>
      </c>
      <c r="E419" t="inlineStr">
        <is>
          <t>heures</t>
        </is>
      </c>
    </row>
    <row r="420">
      <c r="A420" s="257" t="n"/>
      <c r="B420" s="284" t="inlineStr">
        <is>
          <t>-</t>
        </is>
      </c>
      <c r="C420">
        <f>IF(Extractions!L7="RTTA",Extractions!D7,"")</f>
        <v/>
      </c>
      <c r="D420">
        <f>IF(C420&lt;&gt;"",Extractions!M7,"")</f>
        <v/>
      </c>
      <c r="E420" t="inlineStr">
        <is>
          <t>heures</t>
        </is>
      </c>
    </row>
    <row r="421">
      <c r="A421" s="257" t="n"/>
      <c r="B421" s="284" t="inlineStr">
        <is>
          <t>-</t>
        </is>
      </c>
      <c r="C421">
        <f>IF(Extractions!L8="RTTA",Extractions!D8,"")</f>
        <v/>
      </c>
      <c r="D421">
        <f>IF(C421&lt;&gt;"",Extractions!M8,"")</f>
        <v/>
      </c>
      <c r="E421" t="inlineStr">
        <is>
          <t>heures</t>
        </is>
      </c>
    </row>
    <row r="422">
      <c r="A422" s="257" t="n"/>
      <c r="B422" s="284" t="inlineStr">
        <is>
          <t>-</t>
        </is>
      </c>
      <c r="C422">
        <f>IF(Extractions!L9="RTTA",Extractions!D9,"")</f>
        <v/>
      </c>
      <c r="D422">
        <f>IF(C422&lt;&gt;"",Extractions!M9,"")</f>
        <v/>
      </c>
      <c r="E422" t="inlineStr">
        <is>
          <t>heures</t>
        </is>
      </c>
    </row>
    <row r="423">
      <c r="A423" s="257" t="n"/>
      <c r="B423" s="284" t="inlineStr">
        <is>
          <t>-</t>
        </is>
      </c>
      <c r="C423">
        <f>IF(Extractions!L10="RTTA",Extractions!D10,"")</f>
        <v/>
      </c>
      <c r="D423">
        <f>IF(C423&lt;&gt;"",Extractions!M10,"")</f>
        <v/>
      </c>
      <c r="E423" t="inlineStr">
        <is>
          <t>heures</t>
        </is>
      </c>
    </row>
    <row r="424">
      <c r="A424" s="257" t="n"/>
      <c r="B424" s="284" t="inlineStr">
        <is>
          <t>-</t>
        </is>
      </c>
      <c r="C424">
        <f>IF(Extractions!L11="RTTA",Extractions!D11,"")</f>
        <v/>
      </c>
      <c r="D424">
        <f>IF(C424&lt;&gt;"",Extractions!M11,"")</f>
        <v/>
      </c>
      <c r="E424" t="inlineStr">
        <is>
          <t>heures</t>
        </is>
      </c>
    </row>
    <row r="425">
      <c r="A425" s="257" t="n"/>
      <c r="B425" s="284" t="inlineStr">
        <is>
          <t>-</t>
        </is>
      </c>
      <c r="C425">
        <f>IF(Extractions!L12="RTTA",Extractions!D12,"")</f>
        <v/>
      </c>
      <c r="D425">
        <f>IF(C425&lt;&gt;"",Extractions!M12,"")</f>
        <v/>
      </c>
      <c r="E425" t="inlineStr">
        <is>
          <t>heures</t>
        </is>
      </c>
    </row>
    <row r="426">
      <c r="A426" s="257" t="n"/>
      <c r="B426" s="284" t="inlineStr">
        <is>
          <t>-</t>
        </is>
      </c>
      <c r="C426">
        <f>IF(Extractions!L13="RTTA",Extractions!D13,"")</f>
        <v/>
      </c>
      <c r="D426">
        <f>IF(C426&lt;&gt;"",Extractions!M13,"")</f>
        <v/>
      </c>
      <c r="E426" t="inlineStr">
        <is>
          <t>heures</t>
        </is>
      </c>
    </row>
    <row r="427">
      <c r="A427" s="257" t="n"/>
      <c r="B427" s="284" t="inlineStr">
        <is>
          <t>-</t>
        </is>
      </c>
      <c r="C427">
        <f>IF(Extractions!L14="RTTA",Extractions!D14,"")</f>
        <v/>
      </c>
      <c r="D427">
        <f>IF(C427&lt;&gt;"",Extractions!M14,"")</f>
        <v/>
      </c>
      <c r="E427" t="inlineStr">
        <is>
          <t>heures</t>
        </is>
      </c>
    </row>
    <row r="428">
      <c r="A428" s="257" t="n"/>
      <c r="B428" s="284" t="inlineStr">
        <is>
          <t>-</t>
        </is>
      </c>
      <c r="C428">
        <f>IF(Extractions!L15="RTTA",Extractions!D15,"")</f>
        <v/>
      </c>
      <c r="D428">
        <f>IF(C428&lt;&gt;"",Extractions!M15,"")</f>
        <v/>
      </c>
      <c r="E428" t="inlineStr">
        <is>
          <t>heures</t>
        </is>
      </c>
    </row>
    <row r="429">
      <c r="A429" s="257" t="n"/>
      <c r="B429" s="284" t="inlineStr">
        <is>
          <t>-</t>
        </is>
      </c>
      <c r="C429">
        <f>IF(Extractions!L16="RTTA",Extractions!D16,"")</f>
        <v/>
      </c>
      <c r="D429">
        <f>IF(C429&lt;&gt;"",Extractions!M16,"")</f>
        <v/>
      </c>
      <c r="E429" t="inlineStr">
        <is>
          <t>heures</t>
        </is>
      </c>
    </row>
    <row r="430">
      <c r="A430" s="257" t="n"/>
      <c r="B430" s="284" t="inlineStr">
        <is>
          <t>-</t>
        </is>
      </c>
      <c r="C430">
        <f>IF(Extractions!L17="RTTA",Extractions!D17,"")</f>
        <v/>
      </c>
      <c r="D430">
        <f>IF(C430&lt;&gt;"",Extractions!M17,"")</f>
        <v/>
      </c>
      <c r="E430" t="inlineStr">
        <is>
          <t>heures</t>
        </is>
      </c>
    </row>
    <row r="431">
      <c r="A431" s="257" t="n"/>
      <c r="B431" s="284" t="inlineStr">
        <is>
          <t>-</t>
        </is>
      </c>
      <c r="C431">
        <f>IF(Extractions!L18="RTTA",Extractions!D18,"")</f>
        <v/>
      </c>
      <c r="D431">
        <f>IF(C431&lt;&gt;"",Extractions!M18,"")</f>
        <v/>
      </c>
      <c r="E431" t="inlineStr">
        <is>
          <t>heures</t>
        </is>
      </c>
    </row>
    <row r="432">
      <c r="A432" s="257" t="n"/>
      <c r="B432" s="284" t="inlineStr">
        <is>
          <t>-</t>
        </is>
      </c>
      <c r="C432">
        <f>IF(Extractions!L19="RTTA",Extractions!D19,"")</f>
        <v/>
      </c>
      <c r="D432">
        <f>IF(C432&lt;&gt;"",Extractions!M19,"")</f>
        <v/>
      </c>
      <c r="E432" t="inlineStr">
        <is>
          <t>heures</t>
        </is>
      </c>
    </row>
    <row r="433">
      <c r="A433" s="257" t="n"/>
      <c r="B433" s="284" t="inlineStr">
        <is>
          <t>-</t>
        </is>
      </c>
      <c r="C433">
        <f>IF(Extractions!L20="RTTA",Extractions!D20,"")</f>
        <v/>
      </c>
      <c r="D433">
        <f>IF(C433&lt;&gt;"",Extractions!M20,"")</f>
        <v/>
      </c>
      <c r="E433" t="inlineStr">
        <is>
          <t>heures</t>
        </is>
      </c>
    </row>
    <row r="434">
      <c r="A434" s="257" t="n"/>
      <c r="B434" s="284" t="inlineStr">
        <is>
          <t>-</t>
        </is>
      </c>
      <c r="C434">
        <f>IF(Extractions!L21="RTTA",Extractions!D21,"")</f>
        <v/>
      </c>
      <c r="D434">
        <f>IF(C434&lt;&gt;"",Extractions!M21,"")</f>
        <v/>
      </c>
      <c r="E434" t="inlineStr">
        <is>
          <t>heures</t>
        </is>
      </c>
    </row>
    <row r="435">
      <c r="A435" s="257" t="n"/>
      <c r="B435" s="284" t="inlineStr">
        <is>
          <t>-</t>
        </is>
      </c>
      <c r="C435">
        <f>IF(Extractions!L22="RTTA",Extractions!D22,"")</f>
        <v/>
      </c>
      <c r="D435">
        <f>IF(C435&lt;&gt;"",Extractions!M22,"")</f>
        <v/>
      </c>
      <c r="E435" t="inlineStr">
        <is>
          <t>heures</t>
        </is>
      </c>
    </row>
    <row r="436">
      <c r="A436" s="257" t="n"/>
      <c r="B436" s="284" t="inlineStr">
        <is>
          <t>-</t>
        </is>
      </c>
      <c r="C436">
        <f>IF(Extractions!L23="RTTA",Extractions!D23,"")</f>
        <v/>
      </c>
      <c r="D436">
        <f>IF(C436&lt;&gt;"",Extractions!M23,"")</f>
        <v/>
      </c>
      <c r="E436" t="inlineStr">
        <is>
          <t>heures</t>
        </is>
      </c>
    </row>
    <row r="437">
      <c r="A437" s="257" t="n"/>
      <c r="B437" s="284" t="inlineStr">
        <is>
          <t>-</t>
        </is>
      </c>
      <c r="C437">
        <f>IF(Extractions!L24="RTTA",Extractions!D24,"")</f>
        <v/>
      </c>
      <c r="D437">
        <f>IF(C437&lt;&gt;"",Extractions!M24,"")</f>
        <v/>
      </c>
      <c r="E437" t="inlineStr">
        <is>
          <t>heures</t>
        </is>
      </c>
    </row>
    <row r="438">
      <c r="A438" s="257" t="n"/>
      <c r="B438" s="284" t="inlineStr">
        <is>
          <t>-</t>
        </is>
      </c>
      <c r="C438">
        <f>IF(Extractions!L25="RTTA",Extractions!D25,"")</f>
        <v/>
      </c>
      <c r="D438">
        <f>IF(C438&lt;&gt;"",Extractions!M25,"")</f>
        <v/>
      </c>
      <c r="E438" t="inlineStr">
        <is>
          <t>heures</t>
        </is>
      </c>
    </row>
    <row r="439">
      <c r="A439" s="257" t="n"/>
      <c r="B439" s="284" t="inlineStr">
        <is>
          <t>-</t>
        </is>
      </c>
      <c r="C439">
        <f>IF(Extractions!L26="RTTA",Extractions!D26,"")</f>
        <v/>
      </c>
      <c r="D439">
        <f>IF(C439&lt;&gt;"",Extractions!M26,"")</f>
        <v/>
      </c>
      <c r="E439" t="inlineStr">
        <is>
          <t>heures</t>
        </is>
      </c>
    </row>
    <row r="440">
      <c r="A440" s="257" t="n"/>
      <c r="B440" s="284" t="inlineStr">
        <is>
          <t>-</t>
        </is>
      </c>
      <c r="C440">
        <f>IF(Extractions!L27="RTTA",Extractions!D27,"")</f>
        <v/>
      </c>
      <c r="D440">
        <f>IF(C440&lt;&gt;"",Extractions!M27,"")</f>
        <v/>
      </c>
      <c r="E440" t="inlineStr">
        <is>
          <t>heures</t>
        </is>
      </c>
    </row>
    <row r="441">
      <c r="A441" s="257" t="n"/>
      <c r="B441" s="284" t="inlineStr">
        <is>
          <t>-</t>
        </is>
      </c>
      <c r="C441">
        <f>IF(Extractions!L28="RTTA",Extractions!D28,"")</f>
        <v/>
      </c>
      <c r="D441">
        <f>IF(C441&lt;&gt;"",Extractions!M28,"")</f>
        <v/>
      </c>
      <c r="E441" t="inlineStr">
        <is>
          <t>heures</t>
        </is>
      </c>
    </row>
    <row r="442">
      <c r="A442" s="257" t="n"/>
      <c r="B442" s="284" t="inlineStr">
        <is>
          <t>-</t>
        </is>
      </c>
      <c r="C442">
        <f>IF(Extractions!L29="RTTA",Extractions!D29,"")</f>
        <v/>
      </c>
      <c r="D442">
        <f>IF(C442&lt;&gt;"",Extractions!M29,"")</f>
        <v/>
      </c>
      <c r="E442" t="inlineStr">
        <is>
          <t>heures</t>
        </is>
      </c>
    </row>
    <row r="443">
      <c r="A443" s="257" t="n"/>
      <c r="B443" s="284" t="inlineStr">
        <is>
          <t>-</t>
        </is>
      </c>
      <c r="C443">
        <f>IF(Extractions!L30="RTTA",Extractions!D30,"")</f>
        <v/>
      </c>
      <c r="D443">
        <f>IF(C443&lt;&gt;"",Extractions!M30,"")</f>
        <v/>
      </c>
      <c r="E443" t="inlineStr">
        <is>
          <t>heures</t>
        </is>
      </c>
    </row>
    <row r="444">
      <c r="A444" s="257" t="n"/>
      <c r="B444" s="284" t="inlineStr">
        <is>
          <t>-</t>
        </is>
      </c>
      <c r="C444">
        <f>IF(Extractions!L31="RTTA",Extractions!D31,"")</f>
        <v/>
      </c>
      <c r="D444">
        <f>IF(C444&lt;&gt;"",Extractions!M31,"")</f>
        <v/>
      </c>
      <c r="E444" t="inlineStr">
        <is>
          <t>heures</t>
        </is>
      </c>
    </row>
    <row r="445">
      <c r="A445" s="257" t="n"/>
      <c r="B445" s="284" t="inlineStr">
        <is>
          <t>-</t>
        </is>
      </c>
      <c r="C445">
        <f>IF(Extractions!L32="RTTA",Extractions!D32,"")</f>
        <v/>
      </c>
      <c r="D445">
        <f>IF(C445&lt;&gt;"",Extractions!M32,"")</f>
        <v/>
      </c>
      <c r="E445" t="inlineStr">
        <is>
          <t>heures</t>
        </is>
      </c>
    </row>
    <row r="446">
      <c r="A446" s="257" t="n"/>
      <c r="B446" s="284" t="inlineStr">
        <is>
          <t>-</t>
        </is>
      </c>
      <c r="C446">
        <f>IF(Extractions!L33="RTTA",Extractions!D33,"")</f>
        <v/>
      </c>
      <c r="D446">
        <f>IF(C446&lt;&gt;"",Extractions!M33,"")</f>
        <v/>
      </c>
      <c r="E446" t="inlineStr">
        <is>
          <t>heures</t>
        </is>
      </c>
    </row>
    <row r="447">
      <c r="A447" s="257" t="n"/>
      <c r="B447" s="284" t="inlineStr">
        <is>
          <t>-</t>
        </is>
      </c>
      <c r="C447">
        <f>IF(Extractions!L34="RTTA",Extractions!D34,"")</f>
        <v/>
      </c>
      <c r="D447">
        <f>IF(C447&lt;&gt;"",Extractions!M34,"")</f>
        <v/>
      </c>
      <c r="E447" t="inlineStr">
        <is>
          <t>heures</t>
        </is>
      </c>
    </row>
    <row r="448">
      <c r="A448" s="257" t="n"/>
      <c r="B448" s="284" t="inlineStr">
        <is>
          <t>-</t>
        </is>
      </c>
      <c r="C448">
        <f>IF(Extractions!L35="RTTA",Extractions!D35,"")</f>
        <v/>
      </c>
      <c r="D448">
        <f>IF(C448&lt;&gt;"",Extractions!M35,"")</f>
        <v/>
      </c>
      <c r="E448" t="inlineStr">
        <is>
          <t>heures</t>
        </is>
      </c>
    </row>
    <row r="449">
      <c r="A449" s="257" t="n"/>
      <c r="B449" s="284" t="inlineStr">
        <is>
          <t>-</t>
        </is>
      </c>
      <c r="C449">
        <f>IF(Extractions!L36="RTTA",Extractions!D36,"")</f>
        <v/>
      </c>
      <c r="D449">
        <f>IF(C449&lt;&gt;"",Extractions!M36,"")</f>
        <v/>
      </c>
      <c r="E449" t="inlineStr">
        <is>
          <t>heures</t>
        </is>
      </c>
    </row>
    <row r="450">
      <c r="A450" s="257" t="n"/>
      <c r="B450" s="284" t="inlineStr">
        <is>
          <t>-</t>
        </is>
      </c>
      <c r="C450">
        <f>IF(Extractions!L37="RTTA",Extractions!D37,"")</f>
        <v/>
      </c>
      <c r="D450">
        <f>IF(C450&lt;&gt;"",Extractions!M37,"")</f>
        <v/>
      </c>
      <c r="E450" t="inlineStr">
        <is>
          <t>heures</t>
        </is>
      </c>
    </row>
    <row r="451">
      <c r="A451" s="257" t="n"/>
      <c r="B451" s="284" t="inlineStr">
        <is>
          <t>-</t>
        </is>
      </c>
      <c r="C451">
        <f>IF(Extractions!L38="RTTA",Extractions!D38,"")</f>
        <v/>
      </c>
      <c r="D451">
        <f>IF(C451&lt;&gt;"",Extractions!M38,"")</f>
        <v/>
      </c>
      <c r="E451" t="inlineStr">
        <is>
          <t>heures</t>
        </is>
      </c>
    </row>
    <row r="452">
      <c r="A452" s="257" t="n"/>
      <c r="B452" s="284" t="inlineStr">
        <is>
          <t>-</t>
        </is>
      </c>
      <c r="C452">
        <f>IF(Extractions!L39="RTTA",Extractions!D39,"")</f>
        <v/>
      </c>
      <c r="D452">
        <f>IF(C452&lt;&gt;"",Extractions!M39,"")</f>
        <v/>
      </c>
      <c r="E452" t="inlineStr">
        <is>
          <t>heures</t>
        </is>
      </c>
    </row>
    <row r="453">
      <c r="A453" s="257" t="n"/>
      <c r="B453" s="284" t="inlineStr">
        <is>
          <t>-</t>
        </is>
      </c>
      <c r="C453">
        <f>IF(Extractions!L40="RTTA",Extractions!D40,"")</f>
        <v/>
      </c>
      <c r="D453">
        <f>IF(C453&lt;&gt;"",Extractions!M40,"")</f>
        <v/>
      </c>
      <c r="E453" t="inlineStr">
        <is>
          <t>heures</t>
        </is>
      </c>
    </row>
    <row r="454">
      <c r="A454" s="257" t="n"/>
      <c r="B454" s="284" t="inlineStr">
        <is>
          <t>-</t>
        </is>
      </c>
      <c r="C454">
        <f>IF(Extractions!L41="RTTA",Extractions!D41,"")</f>
        <v/>
      </c>
      <c r="D454">
        <f>IF(C454&lt;&gt;"",Extractions!M41,"")</f>
        <v/>
      </c>
      <c r="E454" t="inlineStr">
        <is>
          <t>heures</t>
        </is>
      </c>
    </row>
    <row r="455">
      <c r="A455" s="257" t="n"/>
      <c r="B455" s="284" t="inlineStr">
        <is>
          <t>-</t>
        </is>
      </c>
      <c r="C455">
        <f>IF(Extractions!L42="RTTA",Extractions!D42,"")</f>
        <v/>
      </c>
      <c r="D455">
        <f>IF(C455&lt;&gt;"",Extractions!M42,"")</f>
        <v/>
      </c>
      <c r="E455" t="inlineStr">
        <is>
          <t>heures</t>
        </is>
      </c>
    </row>
    <row r="456">
      <c r="A456" s="257" t="n"/>
      <c r="B456" s="284" t="inlineStr">
        <is>
          <t>-</t>
        </is>
      </c>
      <c r="C456">
        <f>IF(Extractions!L43="RTTA",Extractions!D43,"")</f>
        <v/>
      </c>
      <c r="D456">
        <f>IF(C456&lt;&gt;"",Extractions!M43,"")</f>
        <v/>
      </c>
      <c r="E456" t="inlineStr">
        <is>
          <t>heures</t>
        </is>
      </c>
    </row>
    <row r="457">
      <c r="A457" s="257" t="n"/>
      <c r="B457" s="284" t="inlineStr">
        <is>
          <t>-</t>
        </is>
      </c>
      <c r="C457">
        <f>IF(Extractions!L44="RTTA",Extractions!D44,"")</f>
        <v/>
      </c>
      <c r="D457">
        <f>IF(C457&lt;&gt;"",Extractions!M44,"")</f>
        <v/>
      </c>
      <c r="E457" t="inlineStr">
        <is>
          <t>heures</t>
        </is>
      </c>
    </row>
    <row r="458">
      <c r="A458" s="257" t="n"/>
      <c r="B458" s="284" t="inlineStr">
        <is>
          <t>-</t>
        </is>
      </c>
      <c r="C458">
        <f>IF(Extractions!L45="RTTA",Extractions!D45,"")</f>
        <v/>
      </c>
      <c r="D458">
        <f>IF(C458&lt;&gt;"",Extractions!M45,"")</f>
        <v/>
      </c>
      <c r="E458" t="inlineStr">
        <is>
          <t>heures</t>
        </is>
      </c>
    </row>
    <row r="459">
      <c r="A459" s="257" t="n"/>
      <c r="B459" s="284" t="inlineStr">
        <is>
          <t>-</t>
        </is>
      </c>
      <c r="C459">
        <f>IF(Extractions!L46="RTTA",Extractions!D46,"")</f>
        <v/>
      </c>
      <c r="D459">
        <f>IF(C459&lt;&gt;"",Extractions!M46,"")</f>
        <v/>
      </c>
      <c r="E459" t="inlineStr">
        <is>
          <t>heures</t>
        </is>
      </c>
    </row>
    <row r="460">
      <c r="A460" s="257" t="n"/>
      <c r="B460" s="284" t="inlineStr">
        <is>
          <t>-</t>
        </is>
      </c>
      <c r="C460">
        <f>IF(Extractions!L47="RTTA",Extractions!D47,"")</f>
        <v/>
      </c>
      <c r="D460">
        <f>IF(C460&lt;&gt;"",Extractions!M47,"")</f>
        <v/>
      </c>
      <c r="E460" t="inlineStr">
        <is>
          <t>heures</t>
        </is>
      </c>
    </row>
    <row r="461">
      <c r="A461" s="257" t="n"/>
      <c r="B461" s="284" t="inlineStr">
        <is>
          <t>-</t>
        </is>
      </c>
      <c r="C461">
        <f>IF(Extractions!L48="RTTA",Extractions!D48,"")</f>
        <v/>
      </c>
      <c r="D461">
        <f>IF(C461&lt;&gt;"",Extractions!M48,"")</f>
        <v/>
      </c>
      <c r="E461" t="inlineStr">
        <is>
          <t>heures</t>
        </is>
      </c>
    </row>
    <row r="462">
      <c r="A462" s="257" t="n"/>
      <c r="B462" s="284" t="inlineStr">
        <is>
          <t>-</t>
        </is>
      </c>
      <c r="C462">
        <f>IF(Extractions!L49="RTTA",Extractions!D49,"")</f>
        <v/>
      </c>
      <c r="D462">
        <f>IF(C462&lt;&gt;"",Extractions!M49,"")</f>
        <v/>
      </c>
      <c r="E462" t="inlineStr">
        <is>
          <t>heures</t>
        </is>
      </c>
    </row>
    <row r="463">
      <c r="A463" s="257" t="n"/>
      <c r="B463" s="284" t="inlineStr">
        <is>
          <t>-</t>
        </is>
      </c>
      <c r="C463">
        <f>IF(Extractions!L50="RTTA",Extractions!D50,"")</f>
        <v/>
      </c>
      <c r="D463">
        <f>IF(C463&lt;&gt;"",Extractions!M50,"")</f>
        <v/>
      </c>
      <c r="E463" t="inlineStr">
        <is>
          <t>heures</t>
        </is>
      </c>
    </row>
    <row r="464">
      <c r="A464" s="257" t="n"/>
      <c r="B464" s="284" t="inlineStr">
        <is>
          <t>-</t>
        </is>
      </c>
      <c r="C464">
        <f>IF(Extractions!L51="RTTA",Extractions!D51,"")</f>
        <v/>
      </c>
      <c r="D464">
        <f>IF(C464&lt;&gt;"",Extractions!M51,"")</f>
        <v/>
      </c>
      <c r="E464" t="inlineStr">
        <is>
          <t>heures</t>
        </is>
      </c>
    </row>
    <row r="465">
      <c r="A465" s="257" t="n"/>
      <c r="B465" s="284" t="inlineStr">
        <is>
          <t>-</t>
        </is>
      </c>
      <c r="C465">
        <f>IF(Extractions!L52="RTTA",Extractions!D52,"")</f>
        <v/>
      </c>
      <c r="D465">
        <f>IF(C465&lt;&gt;"",Extractions!M52,"")</f>
        <v/>
      </c>
      <c r="E465" t="inlineStr">
        <is>
          <t>heures</t>
        </is>
      </c>
    </row>
    <row r="466">
      <c r="A466" s="257" t="n"/>
      <c r="B466" s="284" t="inlineStr">
        <is>
          <t>-</t>
        </is>
      </c>
      <c r="C466">
        <f>IF(Extractions!L53="RTTA",Extractions!D53,"")</f>
        <v/>
      </c>
      <c r="D466">
        <f>IF(C466&lt;&gt;"",Extractions!M53,"")</f>
        <v/>
      </c>
      <c r="E466" t="inlineStr">
        <is>
          <t>heures</t>
        </is>
      </c>
    </row>
    <row r="467">
      <c r="A467" s="257" t="n"/>
      <c r="B467" s="284" t="inlineStr">
        <is>
          <t>-</t>
        </is>
      </c>
      <c r="C467">
        <f>IF(Extractions!L54="RTTA",Extractions!D54,"")</f>
        <v/>
      </c>
      <c r="D467">
        <f>IF(C467&lt;&gt;"",Extractions!M54,"")</f>
        <v/>
      </c>
      <c r="E467" t="inlineStr">
        <is>
          <t>heures</t>
        </is>
      </c>
    </row>
    <row r="468">
      <c r="A468" s="257" t="n"/>
      <c r="B468" s="284" t="inlineStr">
        <is>
          <t>-</t>
        </is>
      </c>
      <c r="C468">
        <f>IF(Extractions!L55="RTTA",Extractions!D55,"")</f>
        <v/>
      </c>
      <c r="D468">
        <f>IF(C468&lt;&gt;"",Extractions!M55,"")</f>
        <v/>
      </c>
      <c r="E468" t="inlineStr">
        <is>
          <t>heures</t>
        </is>
      </c>
    </row>
    <row r="469">
      <c r="A469" s="257" t="n"/>
      <c r="B469" s="284" t="inlineStr">
        <is>
          <t>-</t>
        </is>
      </c>
      <c r="C469">
        <f>IF(Extractions!L56="RTTA",Extractions!D56,"")</f>
        <v/>
      </c>
      <c r="D469">
        <f>IF(C469&lt;&gt;"",Extractions!M56,"")</f>
        <v/>
      </c>
      <c r="E469" t="inlineStr">
        <is>
          <t>heures</t>
        </is>
      </c>
    </row>
    <row r="470">
      <c r="A470" s="257" t="n"/>
      <c r="B470" s="284" t="inlineStr">
        <is>
          <t>-</t>
        </is>
      </c>
      <c r="C470">
        <f>IF(Extractions!L57="RTTA",Extractions!D57,"")</f>
        <v/>
      </c>
      <c r="D470">
        <f>IF(C470&lt;&gt;"",Extractions!M57,"")</f>
        <v/>
      </c>
      <c r="E470" t="inlineStr">
        <is>
          <t>heures</t>
        </is>
      </c>
    </row>
    <row r="471">
      <c r="A471" s="257" t="n"/>
      <c r="B471" s="284" t="inlineStr">
        <is>
          <t>-</t>
        </is>
      </c>
      <c r="C471">
        <f>IF(Extractions!L58="RTTA",Extractions!D58,"")</f>
        <v/>
      </c>
      <c r="D471">
        <f>IF(C471&lt;&gt;"",Extractions!M58,"")</f>
        <v/>
      </c>
      <c r="E471" t="inlineStr">
        <is>
          <t>heures</t>
        </is>
      </c>
    </row>
    <row r="472">
      <c r="A472" s="257" t="n"/>
      <c r="B472" s="284" t="inlineStr">
        <is>
          <t>-</t>
        </is>
      </c>
      <c r="C472">
        <f>IF(Extractions!L59="RTTA",Extractions!D59,"")</f>
        <v/>
      </c>
      <c r="D472">
        <f>IF(C472&lt;&gt;"",Extractions!M59,"")</f>
        <v/>
      </c>
      <c r="E472" t="inlineStr">
        <is>
          <t>heures</t>
        </is>
      </c>
    </row>
    <row r="473">
      <c r="A473" s="257" t="n"/>
      <c r="B473" s="284" t="inlineStr">
        <is>
          <t>-</t>
        </is>
      </c>
      <c r="C473">
        <f>IF(Extractions!L60="RTTA",Extractions!D60,"")</f>
        <v/>
      </c>
      <c r="D473">
        <f>IF(C473&lt;&gt;"",Extractions!M60,"")</f>
        <v/>
      </c>
      <c r="E473" t="inlineStr">
        <is>
          <t>heures</t>
        </is>
      </c>
    </row>
    <row r="474">
      <c r="A474" s="257" t="n"/>
      <c r="B474" s="284" t="inlineStr">
        <is>
          <t>-</t>
        </is>
      </c>
      <c r="C474">
        <f>IF(Extractions!L61="RTTA",Extractions!D61,"")</f>
        <v/>
      </c>
      <c r="D474">
        <f>IF(C474&lt;&gt;"",Extractions!M61,"")</f>
        <v/>
      </c>
      <c r="E474" t="inlineStr">
        <is>
          <t>heures</t>
        </is>
      </c>
    </row>
    <row r="475">
      <c r="A475" s="257" t="n"/>
      <c r="B475" s="284" t="inlineStr">
        <is>
          <t>-</t>
        </is>
      </c>
      <c r="C475">
        <f>IF(Extractions!L62="RTTA",Extractions!D62,"")</f>
        <v/>
      </c>
      <c r="D475">
        <f>IF(C475&lt;&gt;"",Extractions!M62,"")</f>
        <v/>
      </c>
      <c r="E475" t="inlineStr">
        <is>
          <t>heures</t>
        </is>
      </c>
    </row>
    <row r="476">
      <c r="A476" s="257" t="n"/>
      <c r="B476" s="284" t="inlineStr">
        <is>
          <t>-</t>
        </is>
      </c>
      <c r="C476">
        <f>IF(Extractions!L63="RTTA",Extractions!D63,"")</f>
        <v/>
      </c>
      <c r="D476">
        <f>IF(C476&lt;&gt;"",Extractions!M63,"")</f>
        <v/>
      </c>
      <c r="E476" t="inlineStr">
        <is>
          <t>heures</t>
        </is>
      </c>
    </row>
    <row r="477">
      <c r="A477" s="257" t="n"/>
      <c r="B477" s="284" t="inlineStr">
        <is>
          <t>-</t>
        </is>
      </c>
      <c r="C477">
        <f>IF(Extractions!L64="RTTA",Extractions!D64,"")</f>
        <v/>
      </c>
      <c r="D477">
        <f>IF(C477&lt;&gt;"",Extractions!M64,"")</f>
        <v/>
      </c>
      <c r="E477" t="inlineStr">
        <is>
          <t>heures</t>
        </is>
      </c>
    </row>
    <row r="478">
      <c r="A478" s="257" t="n"/>
      <c r="B478" s="284" t="inlineStr">
        <is>
          <t>-</t>
        </is>
      </c>
      <c r="C478">
        <f>IF(Extractions!L65="RTTA",Extractions!D65,"")</f>
        <v/>
      </c>
      <c r="D478">
        <f>IF(C478&lt;&gt;"",Extractions!M65,"")</f>
        <v/>
      </c>
      <c r="E478" t="inlineStr">
        <is>
          <t>heures</t>
        </is>
      </c>
    </row>
    <row r="479">
      <c r="A479" s="257" t="n"/>
      <c r="B479" s="284" t="inlineStr">
        <is>
          <t>-</t>
        </is>
      </c>
      <c r="C479">
        <f>IF(Extractions!L66="RTTA",Extractions!D66,"")</f>
        <v/>
      </c>
      <c r="D479">
        <f>IF(C479&lt;&gt;"",Extractions!M66,"")</f>
        <v/>
      </c>
      <c r="E479" t="inlineStr">
        <is>
          <t>heures</t>
        </is>
      </c>
    </row>
    <row r="480">
      <c r="A480" s="257" t="n"/>
      <c r="B480" s="284" t="inlineStr">
        <is>
          <t>-</t>
        </is>
      </c>
      <c r="C480">
        <f>IF(Extractions!L67="RTTA",Extractions!D67,"")</f>
        <v/>
      </c>
      <c r="D480">
        <f>IF(C480&lt;&gt;"",Extractions!M67,"")</f>
        <v/>
      </c>
      <c r="E480" t="inlineStr">
        <is>
          <t>heures</t>
        </is>
      </c>
    </row>
    <row r="481">
      <c r="A481" s="257" t="n"/>
      <c r="B481" s="284" t="inlineStr">
        <is>
          <t>-</t>
        </is>
      </c>
      <c r="C481">
        <f>IF(Extractions!L68="RTTA",Extractions!D68,"")</f>
        <v/>
      </c>
      <c r="D481">
        <f>IF(C481&lt;&gt;"",Extractions!M68,"")</f>
        <v/>
      </c>
      <c r="E481" t="inlineStr">
        <is>
          <t>heures</t>
        </is>
      </c>
    </row>
    <row r="482">
      <c r="A482" s="257" t="n"/>
      <c r="B482" s="284" t="inlineStr">
        <is>
          <t>-</t>
        </is>
      </c>
      <c r="C482">
        <f>IF(Extractions!L69="RTTA",Extractions!D69,"")</f>
        <v/>
      </c>
      <c r="D482">
        <f>IF(C482&lt;&gt;"",Extractions!M69,"")</f>
        <v/>
      </c>
      <c r="E482" t="inlineStr">
        <is>
          <t>heures</t>
        </is>
      </c>
    </row>
    <row r="483">
      <c r="A483" s="257" t="n"/>
      <c r="B483" s="284" t="inlineStr">
        <is>
          <t>-</t>
        </is>
      </c>
      <c r="C483">
        <f>IF(Extractions!L70="RTTA",Extractions!D70,"")</f>
        <v/>
      </c>
      <c r="D483">
        <f>IF(C483&lt;&gt;"",Extractions!M70,"")</f>
        <v/>
      </c>
      <c r="E483" t="inlineStr">
        <is>
          <t>heures</t>
        </is>
      </c>
    </row>
    <row r="484">
      <c r="A484" s="257" t="n"/>
      <c r="B484" s="284" t="inlineStr">
        <is>
          <t>-</t>
        </is>
      </c>
      <c r="C484">
        <f>IF(Extractions!L71="RTTA",Extractions!D71,"")</f>
        <v/>
      </c>
      <c r="D484">
        <f>IF(C484&lt;&gt;"",Extractions!M71,"")</f>
        <v/>
      </c>
      <c r="E484" t="inlineStr">
        <is>
          <t>heures</t>
        </is>
      </c>
    </row>
    <row r="485">
      <c r="A485" s="257" t="n"/>
      <c r="B485" s="284" t="inlineStr">
        <is>
          <t>-</t>
        </is>
      </c>
      <c r="C485">
        <f>IF(Extractions!L72="RTTA",Extractions!D72,"")</f>
        <v/>
      </c>
      <c r="D485">
        <f>IF(C485&lt;&gt;"",Extractions!M72,"")</f>
        <v/>
      </c>
      <c r="E485" t="inlineStr">
        <is>
          <t>heures</t>
        </is>
      </c>
    </row>
    <row r="486">
      <c r="A486" s="257" t="n"/>
      <c r="B486" s="284" t="inlineStr">
        <is>
          <t>-</t>
        </is>
      </c>
      <c r="C486">
        <f>IF(Extractions!L73="RTTA",Extractions!D73,"")</f>
        <v/>
      </c>
      <c r="D486">
        <f>IF(C486&lt;&gt;"",Extractions!M73,"")</f>
        <v/>
      </c>
      <c r="E486" t="inlineStr">
        <is>
          <t>heures</t>
        </is>
      </c>
    </row>
    <row r="487">
      <c r="A487" s="257" t="n"/>
      <c r="B487" s="284" t="inlineStr">
        <is>
          <t>-</t>
        </is>
      </c>
      <c r="C487">
        <f>IF(Extractions!L74="RTTA",Extractions!D74,"")</f>
        <v/>
      </c>
      <c r="D487">
        <f>IF(C487&lt;&gt;"",Extractions!M74,"")</f>
        <v/>
      </c>
      <c r="E487" t="inlineStr">
        <is>
          <t>heures</t>
        </is>
      </c>
    </row>
    <row r="488">
      <c r="A488" s="257" t="n"/>
      <c r="B488" s="284" t="inlineStr">
        <is>
          <t>-</t>
        </is>
      </c>
      <c r="C488">
        <f>IF(Extractions!L75="RTTA",Extractions!D75,"")</f>
        <v/>
      </c>
      <c r="D488">
        <f>IF(C488&lt;&gt;"",Extractions!M75,"")</f>
        <v/>
      </c>
      <c r="E488" t="inlineStr">
        <is>
          <t>heures</t>
        </is>
      </c>
    </row>
    <row r="489">
      <c r="A489" s="257" t="n"/>
      <c r="B489" s="284" t="inlineStr">
        <is>
          <t>-</t>
        </is>
      </c>
      <c r="C489">
        <f>IF(Extractions!L76="RTTA",Extractions!D76,"")</f>
        <v/>
      </c>
      <c r="D489">
        <f>IF(C489&lt;&gt;"",Extractions!M76,"")</f>
        <v/>
      </c>
      <c r="E489" t="inlineStr">
        <is>
          <t>heures</t>
        </is>
      </c>
    </row>
    <row r="490">
      <c r="A490" s="257" t="n"/>
      <c r="B490" s="284" t="inlineStr">
        <is>
          <t>-</t>
        </is>
      </c>
      <c r="C490">
        <f>IF(Extractions!L77="RTTA",Extractions!D77,"")</f>
        <v/>
      </c>
      <c r="D490">
        <f>IF(C490&lt;&gt;"",Extractions!M77,"")</f>
        <v/>
      </c>
      <c r="E490" t="inlineStr">
        <is>
          <t>heures</t>
        </is>
      </c>
    </row>
    <row r="491">
      <c r="A491" s="257" t="n"/>
      <c r="B491" s="284" t="inlineStr">
        <is>
          <t>-</t>
        </is>
      </c>
      <c r="C491">
        <f>IF(Extractions!L78="RTTA",Extractions!D78,"")</f>
        <v/>
      </c>
      <c r="D491">
        <f>IF(C491&lt;&gt;"",Extractions!M78,"")</f>
        <v/>
      </c>
      <c r="E491" t="inlineStr">
        <is>
          <t>heures</t>
        </is>
      </c>
    </row>
    <row r="492">
      <c r="A492" s="257" t="n"/>
      <c r="B492" s="284" t="inlineStr">
        <is>
          <t>-</t>
        </is>
      </c>
      <c r="C492">
        <f>IF(Extractions!L79="RTTA",Extractions!D79,"")</f>
        <v/>
      </c>
      <c r="D492">
        <f>IF(C492&lt;&gt;"",Extractions!M79,"")</f>
        <v/>
      </c>
      <c r="E492" t="inlineStr">
        <is>
          <t>heures</t>
        </is>
      </c>
    </row>
    <row r="493">
      <c r="A493" s="257" t="n"/>
      <c r="B493" s="284" t="inlineStr">
        <is>
          <t>-</t>
        </is>
      </c>
      <c r="C493">
        <f>IF(Extractions!L80="RTTA",Extractions!D80,"")</f>
        <v/>
      </c>
      <c r="D493">
        <f>IF(C493&lt;&gt;"",Extractions!M80,"")</f>
        <v/>
      </c>
      <c r="E493" t="inlineStr">
        <is>
          <t>heures</t>
        </is>
      </c>
    </row>
    <row r="494">
      <c r="A494" s="257" t="n"/>
      <c r="B494" s="284" t="inlineStr">
        <is>
          <t>-</t>
        </is>
      </c>
      <c r="C494">
        <f>IF(Extractions!L81="RTTA",Extractions!D81,"")</f>
        <v/>
      </c>
      <c r="D494">
        <f>IF(C494&lt;&gt;"",Extractions!M81,"")</f>
        <v/>
      </c>
      <c r="E494" t="inlineStr">
        <is>
          <t>heures</t>
        </is>
      </c>
    </row>
    <row r="495">
      <c r="A495" s="257" t="n"/>
      <c r="B495" s="284" t="inlineStr">
        <is>
          <t>-</t>
        </is>
      </c>
      <c r="C495">
        <f>IF(Extractions!L82="RTTA",Extractions!D82,"")</f>
        <v/>
      </c>
      <c r="D495">
        <f>IF(C495&lt;&gt;"",Extractions!M82,"")</f>
        <v/>
      </c>
      <c r="E495" t="inlineStr">
        <is>
          <t>heures</t>
        </is>
      </c>
    </row>
    <row r="496">
      <c r="A496" s="257" t="n"/>
      <c r="B496" s="284" t="inlineStr">
        <is>
          <t>-</t>
        </is>
      </c>
      <c r="C496">
        <f>IF(Extractions!L83="RTTA",Extractions!D83,"")</f>
        <v/>
      </c>
      <c r="D496">
        <f>IF(C496&lt;&gt;"",Extractions!M83,"")</f>
        <v/>
      </c>
      <c r="E496" t="inlineStr">
        <is>
          <t>heures</t>
        </is>
      </c>
    </row>
    <row r="497">
      <c r="A497" s="257" t="n"/>
      <c r="B497" s="284" t="inlineStr">
        <is>
          <t>-</t>
        </is>
      </c>
      <c r="C497">
        <f>IF(Extractions!L84="RTTA",Extractions!D84,"")</f>
        <v/>
      </c>
      <c r="D497">
        <f>IF(C497&lt;&gt;"",Extractions!M84,"")</f>
        <v/>
      </c>
      <c r="E497" t="inlineStr">
        <is>
          <t>heures</t>
        </is>
      </c>
    </row>
    <row r="498">
      <c r="A498" s="257" t="n"/>
      <c r="B498" s="284" t="inlineStr">
        <is>
          <t>-</t>
        </is>
      </c>
      <c r="C498">
        <f>IF(Extractions!L85="RTTA",Extractions!D85,"")</f>
        <v/>
      </c>
      <c r="D498">
        <f>IF(C498&lt;&gt;"",Extractions!M85,"")</f>
        <v/>
      </c>
      <c r="E498" t="inlineStr">
        <is>
          <t>heures</t>
        </is>
      </c>
    </row>
    <row r="499">
      <c r="A499" s="257" t="n"/>
      <c r="B499" s="284" t="inlineStr">
        <is>
          <t>-</t>
        </is>
      </c>
      <c r="C499">
        <f>IF(Extractions!L86="RTTA",Extractions!D86,"")</f>
        <v/>
      </c>
      <c r="D499">
        <f>IF(C499&lt;&gt;"",Extractions!M86,"")</f>
        <v/>
      </c>
      <c r="E499" t="inlineStr">
        <is>
          <t>heures</t>
        </is>
      </c>
    </row>
    <row r="500">
      <c r="A500" s="257" t="n"/>
      <c r="B500" s="284" t="inlineStr">
        <is>
          <t>-</t>
        </is>
      </c>
      <c r="C500">
        <f>IF(Extractions!L87="RTTA",Extractions!D87,"")</f>
        <v/>
      </c>
      <c r="D500">
        <f>IF(C500&lt;&gt;"",Extractions!M87,"")</f>
        <v/>
      </c>
      <c r="E500" t="inlineStr">
        <is>
          <t>heures</t>
        </is>
      </c>
    </row>
    <row r="501">
      <c r="A501" s="257" t="n"/>
      <c r="B501" s="284" t="inlineStr">
        <is>
          <t>-</t>
        </is>
      </c>
      <c r="C501">
        <f>IF(Extractions!L88="RTTA",Extractions!D88,"")</f>
        <v/>
      </c>
      <c r="D501">
        <f>IF(C501&lt;&gt;"",Extractions!M88,"")</f>
        <v/>
      </c>
      <c r="E501" t="inlineStr">
        <is>
          <t>heures</t>
        </is>
      </c>
    </row>
    <row r="502">
      <c r="A502" s="257" t="n"/>
      <c r="B502" s="284" t="inlineStr">
        <is>
          <t>-</t>
        </is>
      </c>
      <c r="C502">
        <f>IF(Extractions!L89="RTTA",Extractions!D89,"")</f>
        <v/>
      </c>
      <c r="D502">
        <f>IF(C502&lt;&gt;"",Extractions!M89,"")</f>
        <v/>
      </c>
      <c r="E502" t="inlineStr">
        <is>
          <t>heures</t>
        </is>
      </c>
    </row>
    <row r="503">
      <c r="A503" s="257" t="n"/>
      <c r="B503" s="284" t="inlineStr">
        <is>
          <t>-</t>
        </is>
      </c>
      <c r="C503">
        <f>IF(Extractions!L90="RTTA",Extractions!D90,"")</f>
        <v/>
      </c>
      <c r="D503">
        <f>IF(C503&lt;&gt;"",Extractions!M90,"")</f>
        <v/>
      </c>
      <c r="E503" t="inlineStr">
        <is>
          <t>heures</t>
        </is>
      </c>
    </row>
    <row r="504">
      <c r="A504" s="257" t="n"/>
      <c r="B504" s="284" t="inlineStr">
        <is>
          <t>-</t>
        </is>
      </c>
      <c r="C504">
        <f>IF(Extractions!L91="RTTA",Extractions!D91,"")</f>
        <v/>
      </c>
      <c r="D504">
        <f>IF(C504&lt;&gt;"",Extractions!M91,"")</f>
        <v/>
      </c>
      <c r="E504" t="inlineStr">
        <is>
          <t>heures</t>
        </is>
      </c>
    </row>
    <row r="505">
      <c r="A505" s="257" t="n"/>
      <c r="B505" s="284" t="inlineStr">
        <is>
          <t>-</t>
        </is>
      </c>
      <c r="C505">
        <f>IF(Extractions!L92="RTTA",Extractions!D92,"")</f>
        <v/>
      </c>
      <c r="D505">
        <f>IF(C505&lt;&gt;"",Extractions!M92,"")</f>
        <v/>
      </c>
      <c r="E505" t="inlineStr">
        <is>
          <t>heures</t>
        </is>
      </c>
    </row>
    <row r="506">
      <c r="A506" s="257" t="n"/>
      <c r="B506" s="284" t="inlineStr">
        <is>
          <t>-</t>
        </is>
      </c>
      <c r="C506">
        <f>IF(Extractions!L93="RTTA",Extractions!D93,"")</f>
        <v/>
      </c>
      <c r="D506">
        <f>IF(C506&lt;&gt;"",Extractions!M93,"")</f>
        <v/>
      </c>
      <c r="E506" t="inlineStr">
        <is>
          <t>heures</t>
        </is>
      </c>
    </row>
    <row r="507">
      <c r="A507" s="257" t="n"/>
      <c r="B507" s="284" t="inlineStr">
        <is>
          <t>-</t>
        </is>
      </c>
      <c r="C507">
        <f>IF(Extractions!L94="RTTA",Extractions!D94,"")</f>
        <v/>
      </c>
      <c r="D507">
        <f>IF(C507&lt;&gt;"",Extractions!M94,"")</f>
        <v/>
      </c>
      <c r="E507" t="inlineStr">
        <is>
          <t>heures</t>
        </is>
      </c>
    </row>
    <row r="508">
      <c r="A508" s="257" t="n"/>
      <c r="B508" s="284" t="inlineStr">
        <is>
          <t>-</t>
        </is>
      </c>
      <c r="C508">
        <f>IF(Extractions!L95="RTTA",Extractions!D95,"")</f>
        <v/>
      </c>
      <c r="D508">
        <f>IF(C508&lt;&gt;"",Extractions!M95,"")</f>
        <v/>
      </c>
      <c r="E508" t="inlineStr">
        <is>
          <t>heures</t>
        </is>
      </c>
    </row>
    <row r="509">
      <c r="A509" s="257" t="n"/>
      <c r="B509" s="284" t="inlineStr">
        <is>
          <t>-</t>
        </is>
      </c>
      <c r="C509">
        <f>IF(Extractions!L96="RTTA",Extractions!D96,"")</f>
        <v/>
      </c>
      <c r="D509">
        <f>IF(C509&lt;&gt;"",Extractions!M96,"")</f>
        <v/>
      </c>
      <c r="E509" t="inlineStr">
        <is>
          <t>heures</t>
        </is>
      </c>
    </row>
    <row r="510">
      <c r="A510" s="257" t="n"/>
      <c r="B510" s="284" t="inlineStr">
        <is>
          <t>-</t>
        </is>
      </c>
      <c r="C510">
        <f>IF(Extractions!L97="RTTA",Extractions!D97,"")</f>
        <v/>
      </c>
      <c r="D510">
        <f>IF(C510&lt;&gt;"",Extractions!M97,"")</f>
        <v/>
      </c>
      <c r="E510" t="inlineStr">
        <is>
          <t>heures</t>
        </is>
      </c>
    </row>
    <row r="511">
      <c r="A511" s="257" t="n"/>
      <c r="B511" s="284" t="inlineStr">
        <is>
          <t>-</t>
        </is>
      </c>
      <c r="C511">
        <f>IF(Extractions!L98="RTTA",Extractions!D98,"")</f>
        <v/>
      </c>
      <c r="D511">
        <f>IF(C511&lt;&gt;"",Extractions!M98,"")</f>
        <v/>
      </c>
      <c r="E511" t="inlineStr">
        <is>
          <t>heures</t>
        </is>
      </c>
    </row>
    <row r="512">
      <c r="A512" s="257" t="n"/>
      <c r="B512" s="284" t="inlineStr">
        <is>
          <t>-</t>
        </is>
      </c>
      <c r="C512">
        <f>IF(Extractions!L99="RTTA",Extractions!D99,"")</f>
        <v/>
      </c>
      <c r="D512">
        <f>IF(C512&lt;&gt;"",Extractions!M99,"")</f>
        <v/>
      </c>
      <c r="E512" t="inlineStr">
        <is>
          <t>heures</t>
        </is>
      </c>
    </row>
    <row r="513">
      <c r="A513" s="257" t="n"/>
      <c r="B513" s="284" t="inlineStr">
        <is>
          <t>-</t>
        </is>
      </c>
      <c r="C513">
        <f>IF(Extractions!L100="RTTA",Extractions!D100,"")</f>
        <v/>
      </c>
      <c r="D513">
        <f>IF(C513&lt;&gt;"",Extractions!M100,"")</f>
        <v/>
      </c>
      <c r="E513" t="inlineStr">
        <is>
          <t>heures</t>
        </is>
      </c>
    </row>
    <row r="514">
      <c r="A514" s="257" t="n"/>
      <c r="B514" s="284" t="inlineStr">
        <is>
          <t>-</t>
        </is>
      </c>
      <c r="C514">
        <f>IF(Extractions!L101="RTTA",Extractions!D101,"")</f>
        <v/>
      </c>
      <c r="D514">
        <f>IF(C514&lt;&gt;"",Extractions!M101,"")</f>
        <v/>
      </c>
      <c r="E514" t="inlineStr">
        <is>
          <t>heures</t>
        </is>
      </c>
    </row>
    <row r="515">
      <c r="A515" s="257" t="n"/>
      <c r="B515" s="284" t="inlineStr">
        <is>
          <t>-</t>
        </is>
      </c>
      <c r="C515">
        <f>IF(Extractions!L102="RTTA",Extractions!D102,"")</f>
        <v/>
      </c>
      <c r="D515">
        <f>IF(C515&lt;&gt;"",Extractions!M102,"")</f>
        <v/>
      </c>
      <c r="E515" t="inlineStr">
        <is>
          <t>heures</t>
        </is>
      </c>
    </row>
    <row r="516">
      <c r="A516" s="257" t="n"/>
      <c r="B516" s="284" t="inlineStr">
        <is>
          <t>-</t>
        </is>
      </c>
      <c r="C516">
        <f>IF(Extractions!L103="RTTA",Extractions!D103,"")</f>
        <v/>
      </c>
      <c r="D516">
        <f>IF(C516&lt;&gt;"",Extractions!M103,"")</f>
        <v/>
      </c>
      <c r="E516" t="inlineStr">
        <is>
          <t>heures</t>
        </is>
      </c>
    </row>
    <row r="517">
      <c r="A517" s="257" t="n"/>
      <c r="B517" s="284" t="inlineStr">
        <is>
          <t>-</t>
        </is>
      </c>
      <c r="C517">
        <f>IF(Extractions!L104="RTTA",Extractions!D104,"")</f>
        <v/>
      </c>
      <c r="D517">
        <f>IF(C517&lt;&gt;"",Extractions!M104,"")</f>
        <v/>
      </c>
      <c r="E517" t="inlineStr">
        <is>
          <t>heures</t>
        </is>
      </c>
    </row>
    <row r="518">
      <c r="A518" s="257" t="n"/>
      <c r="B518" s="284" t="inlineStr">
        <is>
          <t>-</t>
        </is>
      </c>
      <c r="C518">
        <f>IF(Extractions!L105="RTTA",Extractions!D105,"")</f>
        <v/>
      </c>
      <c r="D518">
        <f>IF(C518&lt;&gt;"",Extractions!M105,"")</f>
        <v/>
      </c>
      <c r="E518" t="inlineStr">
        <is>
          <t>heures</t>
        </is>
      </c>
    </row>
    <row r="519">
      <c r="A519" s="257" t="n"/>
      <c r="B519" s="284" t="inlineStr">
        <is>
          <t>-</t>
        </is>
      </c>
      <c r="C519">
        <f>IF(Extractions!L106="RTTA",Extractions!D106,"")</f>
        <v/>
      </c>
      <c r="D519">
        <f>IF(C519&lt;&gt;"",Extractions!M106,"")</f>
        <v/>
      </c>
      <c r="E519" t="inlineStr">
        <is>
          <t>heures</t>
        </is>
      </c>
    </row>
    <row r="520">
      <c r="A520" s="257" t="n"/>
      <c r="B520" s="284" t="inlineStr">
        <is>
          <t>-</t>
        </is>
      </c>
      <c r="C520">
        <f>IF(Extractions!L107="RTTA",Extractions!D107,"")</f>
        <v/>
      </c>
      <c r="D520">
        <f>IF(C520&lt;&gt;"",Extractions!M107,"")</f>
        <v/>
      </c>
      <c r="E520" t="inlineStr">
        <is>
          <t>heures</t>
        </is>
      </c>
    </row>
    <row r="521">
      <c r="A521" s="257" t="n"/>
      <c r="B521" s="284" t="inlineStr">
        <is>
          <t>-</t>
        </is>
      </c>
      <c r="C521">
        <f>IF(Extractions!L108="RTTA",Extractions!D108,"")</f>
        <v/>
      </c>
      <c r="D521">
        <f>IF(C521&lt;&gt;"",Extractions!M108,"")</f>
        <v/>
      </c>
      <c r="E521" t="inlineStr">
        <is>
          <t>heures</t>
        </is>
      </c>
    </row>
    <row r="522">
      <c r="A522" s="257" t="n"/>
      <c r="B522" s="284" t="inlineStr">
        <is>
          <t>-</t>
        </is>
      </c>
      <c r="C522">
        <f>IF(Extractions!L109="RTTA",Extractions!D109,"")</f>
        <v/>
      </c>
      <c r="D522">
        <f>IF(C522&lt;&gt;"",Extractions!M109,"")</f>
        <v/>
      </c>
      <c r="E522" t="inlineStr">
        <is>
          <t>heures</t>
        </is>
      </c>
    </row>
    <row r="523">
      <c r="A523" s="257" t="n"/>
      <c r="B523" s="284" t="inlineStr">
        <is>
          <t>-</t>
        </is>
      </c>
      <c r="C523">
        <f>IF(Extractions!L110="RTTA",Extractions!D110,"")</f>
        <v/>
      </c>
      <c r="D523">
        <f>IF(C523&lt;&gt;"",Extractions!M110,"")</f>
        <v/>
      </c>
      <c r="E523" t="inlineStr">
        <is>
          <t>heures</t>
        </is>
      </c>
    </row>
    <row r="524">
      <c r="A524" s="257" t="n"/>
      <c r="B524" s="284" t="inlineStr">
        <is>
          <t>-</t>
        </is>
      </c>
      <c r="C524">
        <f>IF(Extractions!L111="RTTA",Extractions!D111,"")</f>
        <v/>
      </c>
      <c r="D524">
        <f>IF(C524&lt;&gt;"",Extractions!M111,"")</f>
        <v/>
      </c>
      <c r="E524" t="inlineStr">
        <is>
          <t>heures</t>
        </is>
      </c>
    </row>
    <row r="525">
      <c r="A525" s="257" t="n"/>
      <c r="B525" s="284" t="inlineStr">
        <is>
          <t>-</t>
        </is>
      </c>
      <c r="C525">
        <f>IF(Extractions!L112="RTTA",Extractions!D112,"")</f>
        <v/>
      </c>
      <c r="D525">
        <f>IF(C525&lt;&gt;"",Extractions!M112,"")</f>
        <v/>
      </c>
      <c r="E525" t="inlineStr">
        <is>
          <t>heures</t>
        </is>
      </c>
    </row>
    <row r="526">
      <c r="A526" s="257" t="n"/>
      <c r="B526" s="284" t="inlineStr">
        <is>
          <t>-</t>
        </is>
      </c>
      <c r="C526">
        <f>IF(Extractions!L113="RTTA",Extractions!D113,"")</f>
        <v/>
      </c>
      <c r="D526">
        <f>IF(C526&lt;&gt;"",Extractions!M113,"")</f>
        <v/>
      </c>
      <c r="E526" t="inlineStr">
        <is>
          <t>heures</t>
        </is>
      </c>
    </row>
    <row r="527">
      <c r="A527" s="257" t="n"/>
      <c r="B527" s="284" t="inlineStr">
        <is>
          <t>-</t>
        </is>
      </c>
      <c r="C527">
        <f>IF(Extractions!L114="RTTA",Extractions!D114,"")</f>
        <v/>
      </c>
      <c r="D527">
        <f>IF(C527&lt;&gt;"",Extractions!M114,"")</f>
        <v/>
      </c>
      <c r="E527" t="inlineStr">
        <is>
          <t>heures</t>
        </is>
      </c>
    </row>
    <row r="528">
      <c r="A528" s="257" t="n"/>
      <c r="B528" s="284" t="inlineStr">
        <is>
          <t>-</t>
        </is>
      </c>
      <c r="C528">
        <f>IF(Extractions!L115="RTTA",Extractions!D115,"")</f>
        <v/>
      </c>
      <c r="D528">
        <f>IF(C528&lt;&gt;"",Extractions!M115,"")</f>
        <v/>
      </c>
      <c r="E528" t="inlineStr">
        <is>
          <t>heures</t>
        </is>
      </c>
    </row>
    <row r="529">
      <c r="A529" s="257" t="n"/>
      <c r="B529" s="284" t="inlineStr">
        <is>
          <t>-</t>
        </is>
      </c>
      <c r="C529">
        <f>IF(Extractions!L116="RTTA",Extractions!D116,"")</f>
        <v/>
      </c>
      <c r="D529">
        <f>IF(C529&lt;&gt;"",Extractions!M116,"")</f>
        <v/>
      </c>
      <c r="E529" t="inlineStr">
        <is>
          <t>heures</t>
        </is>
      </c>
    </row>
    <row r="530">
      <c r="A530" s="257" t="n"/>
      <c r="B530" s="284" t="inlineStr">
        <is>
          <t>-</t>
        </is>
      </c>
      <c r="C530">
        <f>IF(Extractions!L117="RTTA",Extractions!D117,"")</f>
        <v/>
      </c>
      <c r="D530">
        <f>IF(C530&lt;&gt;"",Extractions!M117,"")</f>
        <v/>
      </c>
      <c r="E530" t="inlineStr">
        <is>
          <t>heures</t>
        </is>
      </c>
    </row>
    <row r="531">
      <c r="A531" s="257" t="n"/>
      <c r="B531" s="284" t="inlineStr">
        <is>
          <t>-</t>
        </is>
      </c>
      <c r="C531">
        <f>IF(Extractions!L118="RTTA",Extractions!D118,"")</f>
        <v/>
      </c>
      <c r="D531">
        <f>IF(C531&lt;&gt;"",Extractions!M118,"")</f>
        <v/>
      </c>
      <c r="E531" t="inlineStr">
        <is>
          <t>heures</t>
        </is>
      </c>
    </row>
    <row r="532">
      <c r="A532" s="257" t="n"/>
      <c r="B532" s="284" t="inlineStr">
        <is>
          <t>-</t>
        </is>
      </c>
      <c r="C532">
        <f>IF(Extractions!L119="RTTA",Extractions!D119,"")</f>
        <v/>
      </c>
      <c r="D532">
        <f>IF(C532&lt;&gt;"",Extractions!M119,"")</f>
        <v/>
      </c>
      <c r="E532" t="inlineStr">
        <is>
          <t>heures</t>
        </is>
      </c>
    </row>
    <row r="533">
      <c r="A533" s="257" t="n"/>
      <c r="B533" s="284" t="inlineStr">
        <is>
          <t>-</t>
        </is>
      </c>
      <c r="C533">
        <f>IF(Extractions!L120="RTTA",Extractions!D120,"")</f>
        <v/>
      </c>
      <c r="D533">
        <f>IF(C533&lt;&gt;"",Extractions!M120,"")</f>
        <v/>
      </c>
      <c r="E533" t="inlineStr">
        <is>
          <t>heures</t>
        </is>
      </c>
    </row>
    <row r="534">
      <c r="A534" s="257" t="n"/>
      <c r="B534" s="284" t="inlineStr">
        <is>
          <t>-</t>
        </is>
      </c>
      <c r="C534">
        <f>IF(Extractions!L121="RTTA",Extractions!D121,"")</f>
        <v/>
      </c>
      <c r="D534">
        <f>IF(C534&lt;&gt;"",Extractions!M121,"")</f>
        <v/>
      </c>
      <c r="E534" t="inlineStr">
        <is>
          <t>heures</t>
        </is>
      </c>
    </row>
    <row r="535">
      <c r="A535" s="257" t="n"/>
      <c r="B535" s="284" t="inlineStr">
        <is>
          <t>-</t>
        </is>
      </c>
      <c r="C535">
        <f>IF(Extractions!L122="RTTA",Extractions!D122,"")</f>
        <v/>
      </c>
      <c r="D535">
        <f>IF(C535&lt;&gt;"",Extractions!M122,"")</f>
        <v/>
      </c>
      <c r="E535" t="inlineStr">
        <is>
          <t>heures</t>
        </is>
      </c>
    </row>
    <row r="536">
      <c r="A536" s="257" t="n"/>
      <c r="B536" s="284" t="inlineStr">
        <is>
          <t>-</t>
        </is>
      </c>
      <c r="C536">
        <f>IF(Extractions!L123="RTTA",Extractions!D123,"")</f>
        <v/>
      </c>
      <c r="D536">
        <f>IF(C536&lt;&gt;"",Extractions!M123,"")</f>
        <v/>
      </c>
      <c r="E536" t="inlineStr">
        <is>
          <t>heures</t>
        </is>
      </c>
    </row>
    <row r="537">
      <c r="A537" s="257" t="n"/>
      <c r="B537" s="284" t="inlineStr">
        <is>
          <t>-</t>
        </is>
      </c>
      <c r="C537">
        <f>IF(Extractions!L124="RTTA",Extractions!D124,"")</f>
        <v/>
      </c>
      <c r="D537">
        <f>IF(C537&lt;&gt;"",Extractions!M124,"")</f>
        <v/>
      </c>
      <c r="E537" t="inlineStr">
        <is>
          <t>heures</t>
        </is>
      </c>
    </row>
    <row r="538">
      <c r="A538" s="257" t="n"/>
      <c r="B538" s="284" t="inlineStr">
        <is>
          <t>-</t>
        </is>
      </c>
      <c r="C538">
        <f>IF(Extractions!L125="RTTA",Extractions!D125,"")</f>
        <v/>
      </c>
      <c r="D538">
        <f>IF(C538&lt;&gt;"",Extractions!M125,"")</f>
        <v/>
      </c>
      <c r="E538" t="inlineStr">
        <is>
          <t>heures</t>
        </is>
      </c>
    </row>
    <row r="539">
      <c r="A539" s="257" t="n"/>
      <c r="B539" s="284" t="inlineStr">
        <is>
          <t>-</t>
        </is>
      </c>
      <c r="C539">
        <f>IF(Extractions!L126="RTTA",Extractions!D126,"")</f>
        <v/>
      </c>
      <c r="D539">
        <f>IF(C539&lt;&gt;"",Extractions!M126,"")</f>
        <v/>
      </c>
      <c r="E539" t="inlineStr">
        <is>
          <t>heures</t>
        </is>
      </c>
    </row>
    <row r="540">
      <c r="A540" s="257" t="n"/>
      <c r="B540" s="284" t="inlineStr">
        <is>
          <t>-</t>
        </is>
      </c>
      <c r="C540">
        <f>IF(Extractions!L127="RTTA",Extractions!D127,"")</f>
        <v/>
      </c>
      <c r="D540">
        <f>IF(C540&lt;&gt;"",Extractions!M127,"")</f>
        <v/>
      </c>
      <c r="E540" t="inlineStr">
        <is>
          <t>heures</t>
        </is>
      </c>
    </row>
    <row r="541">
      <c r="A541" s="257" t="n"/>
      <c r="B541" s="284" t="inlineStr">
        <is>
          <t>-</t>
        </is>
      </c>
      <c r="C541">
        <f>IF(Extractions!L128="RTTA",Extractions!D128,"")</f>
        <v/>
      </c>
      <c r="D541">
        <f>IF(C541&lt;&gt;"",Extractions!M128,"")</f>
        <v/>
      </c>
      <c r="E541" t="inlineStr">
        <is>
          <t>heures</t>
        </is>
      </c>
    </row>
    <row r="542">
      <c r="A542" s="257" t="n"/>
      <c r="B542" s="284" t="inlineStr">
        <is>
          <t>-</t>
        </is>
      </c>
      <c r="C542">
        <f>IF(Extractions!L129="RTTA",Extractions!D129,"")</f>
        <v/>
      </c>
      <c r="D542">
        <f>IF(C542&lt;&gt;"",Extractions!M129,"")</f>
        <v/>
      </c>
      <c r="E542" t="inlineStr">
        <is>
          <t>heures</t>
        </is>
      </c>
    </row>
    <row r="543">
      <c r="A543" s="257" t="n"/>
      <c r="B543" s="284" t="inlineStr">
        <is>
          <t>-</t>
        </is>
      </c>
      <c r="C543">
        <f>IF(Extractions!L130="RTTA",Extractions!D130,"")</f>
        <v/>
      </c>
      <c r="D543">
        <f>IF(C543&lt;&gt;"",Extractions!M130,"")</f>
        <v/>
      </c>
      <c r="E543" t="inlineStr">
        <is>
          <t>heures</t>
        </is>
      </c>
    </row>
    <row r="544">
      <c r="A544" s="257" t="n"/>
      <c r="B544" s="284" t="inlineStr">
        <is>
          <t>-</t>
        </is>
      </c>
      <c r="C544">
        <f>IF(Extractions!L131="RTTA",Extractions!D131,"")</f>
        <v/>
      </c>
      <c r="D544">
        <f>IF(C544&lt;&gt;"",Extractions!M131,"")</f>
        <v/>
      </c>
      <c r="E544" t="inlineStr">
        <is>
          <t>heures</t>
        </is>
      </c>
    </row>
    <row r="545">
      <c r="A545" s="257" t="n"/>
      <c r="B545" s="284" t="inlineStr">
        <is>
          <t>-</t>
        </is>
      </c>
      <c r="C545">
        <f>IF(Extractions!L132="RTTA",Extractions!D132,"")</f>
        <v/>
      </c>
      <c r="D545">
        <f>IF(C545&lt;&gt;"",Extractions!M132,"")</f>
        <v/>
      </c>
      <c r="E545" t="inlineStr">
        <is>
          <t>heures</t>
        </is>
      </c>
    </row>
    <row r="546">
      <c r="A546" s="257" t="n"/>
      <c r="B546" s="284" t="inlineStr">
        <is>
          <t>-</t>
        </is>
      </c>
      <c r="C546">
        <f>IF(Extractions!L133="RTTA",Extractions!D133,"")</f>
        <v/>
      </c>
      <c r="D546">
        <f>IF(C546&lt;&gt;"",Extractions!M133,"")</f>
        <v/>
      </c>
      <c r="E546" t="inlineStr">
        <is>
          <t>heures</t>
        </is>
      </c>
    </row>
    <row r="547">
      <c r="A547" s="257" t="n"/>
      <c r="B547" s="284" t="inlineStr">
        <is>
          <t>-</t>
        </is>
      </c>
      <c r="C547">
        <f>IF(Extractions!L134="RTTA",Extractions!D134,"")</f>
        <v/>
      </c>
      <c r="D547">
        <f>IF(C547&lt;&gt;"",Extractions!M134,"")</f>
        <v/>
      </c>
      <c r="E547" t="inlineStr">
        <is>
          <t>heures</t>
        </is>
      </c>
    </row>
    <row r="548">
      <c r="A548" s="257" t="n"/>
      <c r="B548" s="284" t="inlineStr">
        <is>
          <t>-</t>
        </is>
      </c>
      <c r="C548">
        <f>IF(Extractions!L135="RTTA",Extractions!D135,"")</f>
        <v/>
      </c>
      <c r="D548">
        <f>IF(C548&lt;&gt;"",Extractions!M135,"")</f>
        <v/>
      </c>
      <c r="E548" t="inlineStr">
        <is>
          <t>heures</t>
        </is>
      </c>
    </row>
    <row r="549">
      <c r="A549" s="257" t="n"/>
      <c r="B549" s="284" t="inlineStr">
        <is>
          <t>-</t>
        </is>
      </c>
      <c r="C549">
        <f>IF(Extractions!L136="RTTA",Extractions!D136,"")</f>
        <v/>
      </c>
      <c r="D549">
        <f>IF(C549&lt;&gt;"",Extractions!M136,"")</f>
        <v/>
      </c>
      <c r="E549" t="inlineStr">
        <is>
          <t>heures</t>
        </is>
      </c>
    </row>
    <row r="550">
      <c r="A550" s="257" t="n"/>
      <c r="B550" s="284" t="inlineStr">
        <is>
          <t>-</t>
        </is>
      </c>
      <c r="C550">
        <f>IF(Extractions!L137="RTTA",Extractions!D137,"")</f>
        <v/>
      </c>
      <c r="D550">
        <f>IF(C550&lt;&gt;"",Extractions!M137,"")</f>
        <v/>
      </c>
      <c r="E550" t="inlineStr">
        <is>
          <t>heures</t>
        </is>
      </c>
    </row>
    <row r="551">
      <c r="A551" s="257" t="n"/>
      <c r="B551" s="284" t="inlineStr">
        <is>
          <t>-</t>
        </is>
      </c>
      <c r="C551">
        <f>IF(Extractions!L138="RTTA",Extractions!D138,"")</f>
        <v/>
      </c>
      <c r="D551">
        <f>IF(C551&lt;&gt;"",Extractions!M138,"")</f>
        <v/>
      </c>
      <c r="E551" t="inlineStr">
        <is>
          <t>heures</t>
        </is>
      </c>
    </row>
    <row r="552">
      <c r="A552" s="257" t="n"/>
      <c r="B552" s="284" t="inlineStr">
        <is>
          <t>-</t>
        </is>
      </c>
      <c r="C552">
        <f>IF(Extractions!L139="RTTA",Extractions!D139,"")</f>
        <v/>
      </c>
      <c r="D552">
        <f>IF(C552&lt;&gt;"",Extractions!M139,"")</f>
        <v/>
      </c>
      <c r="E552" t="inlineStr">
        <is>
          <t>heures</t>
        </is>
      </c>
    </row>
    <row r="553">
      <c r="A553" s="257" t="n"/>
      <c r="B553" s="284" t="inlineStr">
        <is>
          <t>-</t>
        </is>
      </c>
      <c r="C553">
        <f>IF(Extractions!L140="RTTA",Extractions!D140,"")</f>
        <v/>
      </c>
      <c r="D553">
        <f>IF(C553&lt;&gt;"",Extractions!M140,"")</f>
        <v/>
      </c>
      <c r="E553" t="inlineStr">
        <is>
          <t>heures</t>
        </is>
      </c>
    </row>
    <row r="554">
      <c r="A554" s="257" t="n"/>
      <c r="B554" s="284" t="inlineStr">
        <is>
          <t>-</t>
        </is>
      </c>
      <c r="C554">
        <f>IF(Extractions!L141="RTTA",Extractions!D141,"")</f>
        <v/>
      </c>
      <c r="D554">
        <f>IF(C554&lt;&gt;"",Extractions!M141,"")</f>
        <v/>
      </c>
      <c r="E554" t="inlineStr">
        <is>
          <t>heures</t>
        </is>
      </c>
    </row>
    <row r="555">
      <c r="A555" s="257" t="n"/>
      <c r="B555" s="284" t="inlineStr">
        <is>
          <t>-</t>
        </is>
      </c>
      <c r="C555">
        <f>IF(Extractions!L142="RTTA",Extractions!D142,"")</f>
        <v/>
      </c>
      <c r="D555">
        <f>IF(C555&lt;&gt;"",Extractions!M142,"")</f>
        <v/>
      </c>
      <c r="E555" t="inlineStr">
        <is>
          <t>heures</t>
        </is>
      </c>
    </row>
    <row r="556">
      <c r="A556" s="257" t="n"/>
      <c r="B556" s="284" t="inlineStr">
        <is>
          <t>-</t>
        </is>
      </c>
      <c r="C556">
        <f>IF(Extractions!L143="RTTA",Extractions!D143,"")</f>
        <v/>
      </c>
      <c r="D556">
        <f>IF(C556&lt;&gt;"",Extractions!M143,"")</f>
        <v/>
      </c>
      <c r="E556" t="inlineStr">
        <is>
          <t>heures</t>
        </is>
      </c>
    </row>
    <row r="557">
      <c r="A557" s="257" t="n"/>
      <c r="B557" s="284" t="inlineStr">
        <is>
          <t>-</t>
        </is>
      </c>
      <c r="C557">
        <f>IF(Extractions!L144="RTTA",Extractions!D144,"")</f>
        <v/>
      </c>
      <c r="D557">
        <f>IF(C557&lt;&gt;"",Extractions!M144,"")</f>
        <v/>
      </c>
      <c r="E557" t="inlineStr">
        <is>
          <t>heures</t>
        </is>
      </c>
    </row>
    <row r="558">
      <c r="A558" s="257" t="n"/>
      <c r="B558" s="284" t="inlineStr">
        <is>
          <t>-</t>
        </is>
      </c>
      <c r="C558">
        <f>IF(Extractions!L145="RTTA",Extractions!D145,"")</f>
        <v/>
      </c>
      <c r="D558">
        <f>IF(C558&lt;&gt;"",Extractions!M145,"")</f>
        <v/>
      </c>
      <c r="E558" t="inlineStr">
        <is>
          <t>heures</t>
        </is>
      </c>
    </row>
    <row r="559">
      <c r="A559" s="257" t="n"/>
      <c r="B559" s="284" t="inlineStr">
        <is>
          <t>-</t>
        </is>
      </c>
      <c r="C559">
        <f>IF(Extractions!L146="RTTA",Extractions!D146,"")</f>
        <v/>
      </c>
      <c r="D559">
        <f>IF(C559&lt;&gt;"",Extractions!M146,"")</f>
        <v/>
      </c>
      <c r="E559" t="inlineStr">
        <is>
          <t>heures</t>
        </is>
      </c>
    </row>
    <row r="560">
      <c r="A560" s="257" t="n"/>
      <c r="B560" s="284" t="inlineStr">
        <is>
          <t>-</t>
        </is>
      </c>
      <c r="C560">
        <f>IF(Extractions!L147="RTTA",Extractions!D147,"")</f>
        <v/>
      </c>
      <c r="D560">
        <f>IF(C560&lt;&gt;"",Extractions!M147,"")</f>
        <v/>
      </c>
      <c r="E560" t="inlineStr">
        <is>
          <t>heures</t>
        </is>
      </c>
    </row>
    <row r="561">
      <c r="A561" s="257" t="n"/>
      <c r="B561" s="284" t="inlineStr">
        <is>
          <t>-</t>
        </is>
      </c>
      <c r="C561">
        <f>IF(Extractions!L148="RTTA",Extractions!D148,"")</f>
        <v/>
      </c>
      <c r="D561">
        <f>IF(C561&lt;&gt;"",Extractions!M148,"")</f>
        <v/>
      </c>
      <c r="E561" t="inlineStr">
        <is>
          <t>heures</t>
        </is>
      </c>
    </row>
    <row r="562">
      <c r="A562" s="257" t="n"/>
      <c r="B562" s="284" t="inlineStr">
        <is>
          <t>-</t>
        </is>
      </c>
      <c r="C562">
        <f>IF(Extractions!L149="RTTA",Extractions!D149,"")</f>
        <v/>
      </c>
      <c r="D562">
        <f>IF(C562&lt;&gt;"",Extractions!M149,"")</f>
        <v/>
      </c>
      <c r="E562" t="inlineStr">
        <is>
          <t>heures</t>
        </is>
      </c>
    </row>
    <row r="563">
      <c r="A563" s="257" t="n"/>
      <c r="B563" s="284" t="inlineStr">
        <is>
          <t>-</t>
        </is>
      </c>
      <c r="C563">
        <f>IF(Extractions!L150="RTTA",Extractions!D150,"")</f>
        <v/>
      </c>
      <c r="D563">
        <f>IF(C563&lt;&gt;"",Extractions!M150,"")</f>
        <v/>
      </c>
      <c r="E563" t="inlineStr">
        <is>
          <t>heures</t>
        </is>
      </c>
    </row>
    <row r="564">
      <c r="A564" s="257" t="n"/>
      <c r="B564" s="284" t="inlineStr">
        <is>
          <t>-</t>
        </is>
      </c>
      <c r="C564">
        <f>IF(Extractions!L151="RTTA",Extractions!D151,"")</f>
        <v/>
      </c>
      <c r="D564">
        <f>IF(C564&lt;&gt;"",Extractions!M151,"")</f>
        <v/>
      </c>
      <c r="E564" t="inlineStr">
        <is>
          <t>heures</t>
        </is>
      </c>
    </row>
    <row r="565">
      <c r="A565" s="257" t="n"/>
      <c r="B565" s="284" t="inlineStr">
        <is>
          <t>-</t>
        </is>
      </c>
      <c r="C565">
        <f>IF(Extractions!L152="RTTA",Extractions!D152,"")</f>
        <v/>
      </c>
      <c r="D565">
        <f>IF(C565&lt;&gt;"",Extractions!M152,"")</f>
        <v/>
      </c>
      <c r="E565" t="inlineStr">
        <is>
          <t>heures</t>
        </is>
      </c>
    </row>
    <row r="566">
      <c r="A566" s="257" t="n"/>
      <c r="B566" s="284" t="inlineStr">
        <is>
          <t>-</t>
        </is>
      </c>
      <c r="C566">
        <f>IF(Extractions!L153="RTTA",Extractions!D153,"")</f>
        <v/>
      </c>
      <c r="D566">
        <f>IF(C566&lt;&gt;"",Extractions!M153,"")</f>
        <v/>
      </c>
      <c r="E566" t="inlineStr">
        <is>
          <t>heures</t>
        </is>
      </c>
    </row>
    <row r="567">
      <c r="A567" s="257" t="n"/>
      <c r="B567" s="284" t="inlineStr">
        <is>
          <t>-</t>
        </is>
      </c>
      <c r="C567">
        <f>IF(Extractions!L154="RTTA",Extractions!D154,"")</f>
        <v/>
      </c>
      <c r="D567">
        <f>IF(C567&lt;&gt;"",Extractions!M154,"")</f>
        <v/>
      </c>
      <c r="E567" t="inlineStr">
        <is>
          <t>heures</t>
        </is>
      </c>
    </row>
    <row r="568">
      <c r="A568" s="257" t="n"/>
      <c r="B568" s="284" t="inlineStr">
        <is>
          <t>-</t>
        </is>
      </c>
      <c r="C568">
        <f>IF(Extractions!L155="RTTA",Extractions!D155,"")</f>
        <v/>
      </c>
      <c r="D568">
        <f>IF(C568&lt;&gt;"",Extractions!M155,"")</f>
        <v/>
      </c>
      <c r="E568" t="inlineStr">
        <is>
          <t>heures</t>
        </is>
      </c>
    </row>
    <row r="569">
      <c r="A569" s="257" t="n"/>
      <c r="B569" s="284" t="inlineStr">
        <is>
          <t>-</t>
        </is>
      </c>
      <c r="C569">
        <f>IF(Extractions!L156="RTTA",Extractions!D156,"")</f>
        <v/>
      </c>
      <c r="D569">
        <f>IF(C569&lt;&gt;"",Extractions!M156,"")</f>
        <v/>
      </c>
      <c r="E569" t="inlineStr">
        <is>
          <t>heures</t>
        </is>
      </c>
    </row>
    <row r="570">
      <c r="A570" s="257" t="n"/>
      <c r="B570" s="284" t="inlineStr">
        <is>
          <t>-</t>
        </is>
      </c>
      <c r="C570">
        <f>IF(Extractions!L157="RTTA",Extractions!D157,"")</f>
        <v/>
      </c>
      <c r="D570">
        <f>IF(C570&lt;&gt;"",Extractions!M157,"")</f>
        <v/>
      </c>
      <c r="E570" t="inlineStr">
        <is>
          <t>heures</t>
        </is>
      </c>
    </row>
    <row r="571">
      <c r="A571" s="257" t="n"/>
      <c r="B571" s="284" t="inlineStr">
        <is>
          <t>-</t>
        </is>
      </c>
      <c r="C571">
        <f>IF(Extractions!L158="RTTA",Extractions!D158,"")</f>
        <v/>
      </c>
      <c r="D571">
        <f>IF(C571&lt;&gt;"",Extractions!M158,"")</f>
        <v/>
      </c>
      <c r="E571" t="inlineStr">
        <is>
          <t>heures</t>
        </is>
      </c>
    </row>
    <row r="572">
      <c r="A572" s="257" t="n"/>
      <c r="B572" s="284" t="inlineStr">
        <is>
          <t>-</t>
        </is>
      </c>
      <c r="C572">
        <f>IF(Extractions!L159="RTTA",Extractions!D159,"")</f>
        <v/>
      </c>
      <c r="D572">
        <f>IF(C572&lt;&gt;"",Extractions!M159,"")</f>
        <v/>
      </c>
      <c r="E572" t="inlineStr">
        <is>
          <t>heures</t>
        </is>
      </c>
    </row>
    <row r="573">
      <c r="A573" s="257" t="n"/>
      <c r="B573" s="284" t="inlineStr">
        <is>
          <t>-</t>
        </is>
      </c>
      <c r="C573">
        <f>IF(Extractions!L160="RTTA",Extractions!D160,"")</f>
        <v/>
      </c>
      <c r="D573">
        <f>IF(C573&lt;&gt;"",Extractions!M160,"")</f>
        <v/>
      </c>
      <c r="E573" t="inlineStr">
        <is>
          <t>heures</t>
        </is>
      </c>
    </row>
    <row r="574">
      <c r="A574" s="257" t="n"/>
      <c r="B574" s="284" t="inlineStr">
        <is>
          <t>-</t>
        </is>
      </c>
      <c r="C574">
        <f>IF(Extractions!L161="RTTA",Extractions!D161,"")</f>
        <v/>
      </c>
      <c r="D574">
        <f>IF(C574&lt;&gt;"",Extractions!M161,"")</f>
        <v/>
      </c>
      <c r="E574" t="inlineStr">
        <is>
          <t>heures</t>
        </is>
      </c>
    </row>
    <row r="575">
      <c r="A575" s="257" t="n"/>
      <c r="B575" s="284" t="inlineStr">
        <is>
          <t>-</t>
        </is>
      </c>
      <c r="C575">
        <f>IF(Extractions!L162="RTTA",Extractions!D162,"")</f>
        <v/>
      </c>
      <c r="D575">
        <f>IF(C575&lt;&gt;"",Extractions!M162,"")</f>
        <v/>
      </c>
      <c r="E575" t="inlineStr">
        <is>
          <t>heures</t>
        </is>
      </c>
    </row>
    <row r="576">
      <c r="A576" s="257" t="n"/>
      <c r="B576" s="284" t="inlineStr">
        <is>
          <t>-</t>
        </is>
      </c>
      <c r="C576">
        <f>IF(Extractions!L163="RTTA",Extractions!D163,"")</f>
        <v/>
      </c>
      <c r="D576">
        <f>IF(C576&lt;&gt;"",Extractions!M163,"")</f>
        <v/>
      </c>
      <c r="E576" t="inlineStr">
        <is>
          <t>heures</t>
        </is>
      </c>
    </row>
    <row r="577">
      <c r="A577" s="257" t="n"/>
      <c r="B577" s="284" t="inlineStr">
        <is>
          <t>-</t>
        </is>
      </c>
      <c r="C577">
        <f>IF(Extractions!L164="RTTA",Extractions!D164,"")</f>
        <v/>
      </c>
      <c r="D577">
        <f>IF(C577&lt;&gt;"",Extractions!M164,"")</f>
        <v/>
      </c>
      <c r="E577" t="inlineStr">
        <is>
          <t>heures</t>
        </is>
      </c>
    </row>
    <row r="578">
      <c r="A578" s="257" t="n"/>
      <c r="B578" s="284" t="inlineStr">
        <is>
          <t>-</t>
        </is>
      </c>
      <c r="C578">
        <f>IF(Extractions!L165="RTTA",Extractions!D165,"")</f>
        <v/>
      </c>
      <c r="D578">
        <f>IF(C578&lt;&gt;"",Extractions!M165,"")</f>
        <v/>
      </c>
      <c r="E578" t="inlineStr">
        <is>
          <t>heures</t>
        </is>
      </c>
    </row>
    <row r="579">
      <c r="A579" s="257" t="n"/>
      <c r="B579" s="284" t="inlineStr">
        <is>
          <t>-</t>
        </is>
      </c>
      <c r="C579">
        <f>IF(Extractions!L166="RTTA",Extractions!D166,"")</f>
        <v/>
      </c>
      <c r="D579">
        <f>IF(C579&lt;&gt;"",Extractions!M166,"")</f>
        <v/>
      </c>
      <c r="E579" t="inlineStr">
        <is>
          <t>heures</t>
        </is>
      </c>
    </row>
    <row r="580">
      <c r="A580" s="257" t="n"/>
      <c r="B580" s="284" t="inlineStr">
        <is>
          <t>-</t>
        </is>
      </c>
      <c r="C580">
        <f>IF(Extractions!L167="RTTA",Extractions!D167,"")</f>
        <v/>
      </c>
      <c r="D580">
        <f>IF(C580&lt;&gt;"",Extractions!M167,"")</f>
        <v/>
      </c>
      <c r="E580" t="inlineStr">
        <is>
          <t>heures</t>
        </is>
      </c>
    </row>
    <row r="581">
      <c r="A581" s="257" t="n"/>
      <c r="B581" s="284" t="inlineStr">
        <is>
          <t>-</t>
        </is>
      </c>
      <c r="C581">
        <f>IF(Extractions!L168="RTTA",Extractions!D168,"")</f>
        <v/>
      </c>
      <c r="D581">
        <f>IF(C581&lt;&gt;"",Extractions!M168,"")</f>
        <v/>
      </c>
      <c r="E581" t="inlineStr">
        <is>
          <t>heures</t>
        </is>
      </c>
    </row>
    <row r="582">
      <c r="A582" s="257" t="n"/>
      <c r="B582" s="284" t="inlineStr">
        <is>
          <t>-</t>
        </is>
      </c>
      <c r="C582">
        <f>IF(Extractions!L169="RTTA",Extractions!D169,"")</f>
        <v/>
      </c>
      <c r="D582">
        <f>IF(C582&lt;&gt;"",Extractions!M169,"")</f>
        <v/>
      </c>
      <c r="E582" t="inlineStr">
        <is>
          <t>heures</t>
        </is>
      </c>
    </row>
    <row r="583">
      <c r="A583" s="257" t="n"/>
      <c r="B583" s="284" t="inlineStr">
        <is>
          <t>-</t>
        </is>
      </c>
      <c r="C583">
        <f>IF(Extractions!L170="RTTA",Extractions!D170,"")</f>
        <v/>
      </c>
      <c r="D583">
        <f>IF(C583&lt;&gt;"",Extractions!M170,"")</f>
        <v/>
      </c>
      <c r="E583" t="inlineStr">
        <is>
          <t>heures</t>
        </is>
      </c>
    </row>
    <row r="584">
      <c r="A584" s="257" t="n"/>
      <c r="B584" s="284" t="inlineStr">
        <is>
          <t>-</t>
        </is>
      </c>
      <c r="C584">
        <f>IF(Extractions!L171="RTTA",Extractions!D171,"")</f>
        <v/>
      </c>
      <c r="D584">
        <f>IF(C584&lt;&gt;"",Extractions!M171,"")</f>
        <v/>
      </c>
      <c r="E584" t="inlineStr">
        <is>
          <t>heures</t>
        </is>
      </c>
    </row>
    <row r="585">
      <c r="A585" s="257" t="n"/>
      <c r="B585" s="284" t="inlineStr">
        <is>
          <t>-</t>
        </is>
      </c>
      <c r="C585">
        <f>IF(Extractions!L172="RTTA",Extractions!D172,"")</f>
        <v/>
      </c>
      <c r="D585">
        <f>IF(C585&lt;&gt;"",Extractions!M172,"")</f>
        <v/>
      </c>
      <c r="E585" t="inlineStr">
        <is>
          <t>heures</t>
        </is>
      </c>
    </row>
    <row r="586">
      <c r="A586" s="257" t="n"/>
      <c r="B586" s="284" t="inlineStr">
        <is>
          <t>-</t>
        </is>
      </c>
      <c r="C586">
        <f>IF(Extractions!L173="RTTA",Extractions!D173,"")</f>
        <v/>
      </c>
      <c r="D586">
        <f>IF(C586&lt;&gt;"",Extractions!M173,"")</f>
        <v/>
      </c>
      <c r="E586" t="inlineStr">
        <is>
          <t>heures</t>
        </is>
      </c>
    </row>
    <row r="587">
      <c r="A587" s="257" t="n"/>
      <c r="B587" s="284" t="inlineStr">
        <is>
          <t>-</t>
        </is>
      </c>
      <c r="C587">
        <f>IF(Extractions!L174="RTTA",Extractions!D174,"")</f>
        <v/>
      </c>
      <c r="D587">
        <f>IF(C587&lt;&gt;"",Extractions!M174,"")</f>
        <v/>
      </c>
      <c r="E587" t="inlineStr">
        <is>
          <t>heures</t>
        </is>
      </c>
    </row>
    <row r="588">
      <c r="A588" s="257" t="n"/>
      <c r="B588" s="284" t="inlineStr">
        <is>
          <t>-</t>
        </is>
      </c>
      <c r="C588">
        <f>IF(Extractions!L175="RTTA",Extractions!D175,"")</f>
        <v/>
      </c>
      <c r="D588">
        <f>IF(C588&lt;&gt;"",Extractions!M175,"")</f>
        <v/>
      </c>
      <c r="E588" t="inlineStr">
        <is>
          <t>heures</t>
        </is>
      </c>
    </row>
    <row r="589">
      <c r="A589" s="257" t="n"/>
      <c r="B589" s="284" t="inlineStr">
        <is>
          <t>-</t>
        </is>
      </c>
      <c r="C589">
        <f>IF(Extractions!L176="RTTA",Extractions!D176,"")</f>
        <v/>
      </c>
      <c r="D589">
        <f>IF(C589&lt;&gt;"",Extractions!M176,"")</f>
        <v/>
      </c>
      <c r="E589" t="inlineStr">
        <is>
          <t>heures</t>
        </is>
      </c>
    </row>
    <row r="590">
      <c r="A590" s="257" t="n"/>
      <c r="B590" s="284" t="inlineStr">
        <is>
          <t>-</t>
        </is>
      </c>
      <c r="C590">
        <f>IF(Extractions!L177="RTTA",Extractions!D177,"")</f>
        <v/>
      </c>
      <c r="D590">
        <f>IF(C590&lt;&gt;"",Extractions!M177,"")</f>
        <v/>
      </c>
      <c r="E590" t="inlineStr">
        <is>
          <t>heures</t>
        </is>
      </c>
    </row>
    <row r="591">
      <c r="A591" s="257" t="n"/>
      <c r="B591" s="284" t="inlineStr">
        <is>
          <t>-</t>
        </is>
      </c>
      <c r="C591">
        <f>IF(Extractions!L178="RTTA",Extractions!D178,"")</f>
        <v/>
      </c>
      <c r="D591">
        <f>IF(C591&lt;&gt;"",Extractions!M178,"")</f>
        <v/>
      </c>
      <c r="E591" t="inlineStr">
        <is>
          <t>heures</t>
        </is>
      </c>
    </row>
    <row r="592">
      <c r="A592" s="257" t="n"/>
      <c r="B592" s="284" t="inlineStr">
        <is>
          <t>-</t>
        </is>
      </c>
      <c r="C592">
        <f>IF(Extractions!L179="RTTA",Extractions!D179,"")</f>
        <v/>
      </c>
      <c r="D592">
        <f>IF(C592&lt;&gt;"",Extractions!M179,"")</f>
        <v/>
      </c>
      <c r="E592" t="inlineStr">
        <is>
          <t>heures</t>
        </is>
      </c>
    </row>
    <row r="593">
      <c r="A593" s="257" t="n"/>
      <c r="B593" s="284" t="inlineStr">
        <is>
          <t>-</t>
        </is>
      </c>
      <c r="C593">
        <f>IF(Extractions!L180="RTTA",Extractions!D180,"")</f>
        <v/>
      </c>
      <c r="D593">
        <f>IF(C593&lt;&gt;"",Extractions!M180,"")</f>
        <v/>
      </c>
      <c r="E593" t="inlineStr">
        <is>
          <t>heures</t>
        </is>
      </c>
    </row>
    <row r="594">
      <c r="A594" s="257" t="n"/>
      <c r="B594" s="284" t="inlineStr">
        <is>
          <t>-</t>
        </is>
      </c>
      <c r="C594">
        <f>IF(Extractions!L181="RTTA",Extractions!D181,"")</f>
        <v/>
      </c>
      <c r="D594">
        <f>IF(C594&lt;&gt;"",Extractions!M181,"")</f>
        <v/>
      </c>
      <c r="E594" t="inlineStr">
        <is>
          <t>heures</t>
        </is>
      </c>
    </row>
    <row r="595">
      <c r="A595" s="257" t="n"/>
      <c r="B595" s="284" t="inlineStr">
        <is>
          <t>-</t>
        </is>
      </c>
      <c r="C595">
        <f>IF(Extractions!L182="RTTA",Extractions!D182,"")</f>
        <v/>
      </c>
      <c r="D595">
        <f>IF(C595&lt;&gt;"",Extractions!M182,"")</f>
        <v/>
      </c>
      <c r="E595" t="inlineStr">
        <is>
          <t>heures</t>
        </is>
      </c>
    </row>
    <row r="596">
      <c r="A596" s="257" t="n"/>
      <c r="B596" s="284" t="inlineStr">
        <is>
          <t>-</t>
        </is>
      </c>
      <c r="C596">
        <f>IF(Extractions!L183="RTTA",Extractions!D183,"")</f>
        <v/>
      </c>
      <c r="D596">
        <f>IF(C596&lt;&gt;"",Extractions!M183,"")</f>
        <v/>
      </c>
      <c r="E596" t="inlineStr">
        <is>
          <t>heures</t>
        </is>
      </c>
    </row>
    <row r="597">
      <c r="A597" s="257" t="n"/>
      <c r="B597" s="284" t="inlineStr">
        <is>
          <t>-</t>
        </is>
      </c>
      <c r="C597">
        <f>IF(Extractions!L184="RTTA",Extractions!D184,"")</f>
        <v/>
      </c>
      <c r="D597">
        <f>IF(C597&lt;&gt;"",Extractions!M184,"")</f>
        <v/>
      </c>
      <c r="E597" t="inlineStr">
        <is>
          <t>heures</t>
        </is>
      </c>
    </row>
    <row r="598">
      <c r="A598" s="257" t="n"/>
      <c r="B598" s="284" t="inlineStr">
        <is>
          <t>-</t>
        </is>
      </c>
      <c r="C598">
        <f>IF(Extractions!L185="RTTA",Extractions!D185,"")</f>
        <v/>
      </c>
      <c r="D598">
        <f>IF(C598&lt;&gt;"",Extractions!M185,"")</f>
        <v/>
      </c>
      <c r="E598" t="inlineStr">
        <is>
          <t>heures</t>
        </is>
      </c>
    </row>
    <row r="599">
      <c r="A599" s="257" t="n"/>
      <c r="B599" s="284" t="inlineStr">
        <is>
          <t>-</t>
        </is>
      </c>
      <c r="C599">
        <f>IF(Extractions!L186="RTTA",Extractions!D186,"")</f>
        <v/>
      </c>
      <c r="D599">
        <f>IF(C599&lt;&gt;"",Extractions!M186,"")</f>
        <v/>
      </c>
      <c r="E599" t="inlineStr">
        <is>
          <t>heures</t>
        </is>
      </c>
    </row>
    <row r="600">
      <c r="A600" s="257" t="n"/>
      <c r="B600" s="284" t="inlineStr">
        <is>
          <t>-</t>
        </is>
      </c>
      <c r="C600">
        <f>IF(Extractions!L187="RTTA",Extractions!D187,"")</f>
        <v/>
      </c>
      <c r="D600">
        <f>IF(C600&lt;&gt;"",Extractions!M187,"")</f>
        <v/>
      </c>
      <c r="E600" t="inlineStr">
        <is>
          <t>heures</t>
        </is>
      </c>
    </row>
    <row r="601">
      <c r="A601" s="257" t="n"/>
      <c r="B601" s="284" t="inlineStr">
        <is>
          <t>-</t>
        </is>
      </c>
      <c r="C601">
        <f>IF(Extractions!L188="RTTA",Extractions!D188,"")</f>
        <v/>
      </c>
      <c r="D601">
        <f>IF(C601&lt;&gt;"",Extractions!M188,"")</f>
        <v/>
      </c>
      <c r="E601" t="inlineStr">
        <is>
          <t>heures</t>
        </is>
      </c>
    </row>
    <row r="602">
      <c r="A602" s="257" t="n"/>
      <c r="B602" s="284" t="inlineStr">
        <is>
          <t>-</t>
        </is>
      </c>
      <c r="C602">
        <f>IF(Extractions!L189="RTTA",Extractions!D189,"")</f>
        <v/>
      </c>
      <c r="D602">
        <f>IF(C602&lt;&gt;"",Extractions!M189,"")</f>
        <v/>
      </c>
      <c r="E602" t="inlineStr">
        <is>
          <t>heures</t>
        </is>
      </c>
    </row>
    <row r="603">
      <c r="A603" s="257" t="n"/>
      <c r="B603" s="284" t="inlineStr">
        <is>
          <t>-</t>
        </is>
      </c>
      <c r="C603">
        <f>IF(Extractions!L190="RTTA",Extractions!D190,"")</f>
        <v/>
      </c>
      <c r="D603">
        <f>IF(C603&lt;&gt;"",Extractions!M190,"")</f>
        <v/>
      </c>
      <c r="E603" t="inlineStr">
        <is>
          <t>heures</t>
        </is>
      </c>
    </row>
    <row r="604">
      <c r="A604" s="257" t="n"/>
      <c r="B604" s="284" t="inlineStr">
        <is>
          <t>-</t>
        </is>
      </c>
      <c r="C604">
        <f>IF(Extractions!L191="RTTA",Extractions!D191,"")</f>
        <v/>
      </c>
      <c r="D604">
        <f>IF(C604&lt;&gt;"",Extractions!M191,"")</f>
        <v/>
      </c>
      <c r="E604" t="inlineStr">
        <is>
          <t>heures</t>
        </is>
      </c>
    </row>
    <row r="605">
      <c r="A605" s="257" t="n"/>
      <c r="B605" s="284" t="inlineStr">
        <is>
          <t>-</t>
        </is>
      </c>
      <c r="C605">
        <f>IF(Extractions!L192="RTTA",Extractions!D192,"")</f>
        <v/>
      </c>
      <c r="D605">
        <f>IF(C605&lt;&gt;"",Extractions!M192,"")</f>
        <v/>
      </c>
      <c r="E605" t="inlineStr">
        <is>
          <t>heures</t>
        </is>
      </c>
    </row>
    <row r="606">
      <c r="A606" s="257" t="n"/>
      <c r="B606" s="284" t="inlineStr">
        <is>
          <t>-</t>
        </is>
      </c>
      <c r="C606">
        <f>IF(Extractions!L193="RTTA",Extractions!D193,"")</f>
        <v/>
      </c>
      <c r="D606">
        <f>IF(C606&lt;&gt;"",Extractions!M193,"")</f>
        <v/>
      </c>
      <c r="E606" t="inlineStr">
        <is>
          <t>heures</t>
        </is>
      </c>
    </row>
    <row r="607">
      <c r="A607" s="257" t="n"/>
      <c r="B607" s="284" t="inlineStr">
        <is>
          <t>-</t>
        </is>
      </c>
      <c r="C607">
        <f>IF(Extractions!L194="RTTA",Extractions!D194,"")</f>
        <v/>
      </c>
      <c r="D607">
        <f>IF(C607&lt;&gt;"",Extractions!M194,"")</f>
        <v/>
      </c>
      <c r="E607" t="inlineStr">
        <is>
          <t>heures</t>
        </is>
      </c>
    </row>
    <row r="608">
      <c r="A608" s="257" t="n"/>
      <c r="B608" s="284" t="inlineStr">
        <is>
          <t>-</t>
        </is>
      </c>
      <c r="C608">
        <f>IF(Extractions!L195="RTTA",Extractions!D195,"")</f>
        <v/>
      </c>
      <c r="D608">
        <f>IF(C608&lt;&gt;"",Extractions!M195,"")</f>
        <v/>
      </c>
      <c r="E608" t="inlineStr">
        <is>
          <t>heures</t>
        </is>
      </c>
    </row>
    <row r="609">
      <c r="A609" s="257" t="n"/>
      <c r="B609" s="284" t="inlineStr">
        <is>
          <t>-</t>
        </is>
      </c>
      <c r="C609">
        <f>IF(Extractions!L196="RTTA",Extractions!D196,"")</f>
        <v/>
      </c>
      <c r="D609">
        <f>IF(C609&lt;&gt;"",Extractions!M196,"")</f>
        <v/>
      </c>
      <c r="E609" t="inlineStr">
        <is>
          <t>heures</t>
        </is>
      </c>
    </row>
    <row r="610">
      <c r="A610" s="257" t="n"/>
      <c r="B610" s="284" t="inlineStr">
        <is>
          <t>-</t>
        </is>
      </c>
      <c r="C610">
        <f>IF(Extractions!L197="RTTA",Extractions!D197,"")</f>
        <v/>
      </c>
      <c r="D610">
        <f>IF(C610&lt;&gt;"",Extractions!M197,"")</f>
        <v/>
      </c>
      <c r="E610" t="inlineStr">
        <is>
          <t>heures</t>
        </is>
      </c>
    </row>
    <row r="611">
      <c r="A611" s="257" t="n"/>
      <c r="B611" s="284" t="inlineStr">
        <is>
          <t>-</t>
        </is>
      </c>
      <c r="C611">
        <f>IF(Extractions!L198="RTTA",Extractions!D198,"")</f>
        <v/>
      </c>
      <c r="D611">
        <f>IF(C611&lt;&gt;"",Extractions!M198,"")</f>
        <v/>
      </c>
      <c r="E611" t="inlineStr">
        <is>
          <t>heures</t>
        </is>
      </c>
    </row>
    <row r="612">
      <c r="A612" s="257" t="n"/>
      <c r="B612" s="284" t="inlineStr">
        <is>
          <t>-</t>
        </is>
      </c>
      <c r="C612">
        <f>IF(Extractions!L199="RTTA",Extractions!D199,"")</f>
        <v/>
      </c>
      <c r="D612">
        <f>IF(C612&lt;&gt;"",Extractions!M199,"")</f>
        <v/>
      </c>
      <c r="E612" t="inlineStr">
        <is>
          <t>heures</t>
        </is>
      </c>
    </row>
    <row r="613">
      <c r="A613" s="257" t="n"/>
      <c r="B613" s="284" t="inlineStr">
        <is>
          <t>-</t>
        </is>
      </c>
      <c r="C613">
        <f>IF(Extractions!L200="RTTA",Extractions!D200,"")</f>
        <v/>
      </c>
      <c r="D613">
        <f>IF(C613&lt;&gt;"",Extractions!M200,"")</f>
        <v/>
      </c>
      <c r="E613" t="inlineStr">
        <is>
          <t>heures</t>
        </is>
      </c>
    </row>
    <row r="614">
      <c r="A614" s="257" t="n"/>
      <c r="B614" s="284" t="inlineStr">
        <is>
          <t>-</t>
        </is>
      </c>
      <c r="C614">
        <f>IF(Extractions!L201="RTTA",Extractions!D201,"")</f>
        <v/>
      </c>
      <c r="D614">
        <f>IF(C614&lt;&gt;"",Extractions!M201,"")</f>
        <v/>
      </c>
      <c r="E614" t="inlineStr">
        <is>
          <t>heures</t>
        </is>
      </c>
    </row>
    <row r="615">
      <c r="B615" s="284" t="n"/>
      <c r="C615" s="288" t="inlineStr">
        <is>
          <t>ne pas supprimer cette ligne</t>
        </is>
      </c>
    </row>
    <row r="616" customFormat="1" s="246">
      <c r="B616" s="282" t="inlineStr">
        <is>
          <t>→</t>
        </is>
      </c>
      <c r="C616" s="286" t="inlineStr">
        <is>
          <t xml:space="preserve">RTTS : </t>
        </is>
      </c>
    </row>
    <row r="617">
      <c r="A617" s="257" t="n"/>
      <c r="B617" s="284" t="inlineStr">
        <is>
          <t>-</t>
        </is>
      </c>
      <c r="C617">
        <f>IF(Extractions!L2="RTTS",Extractions!D2,"")</f>
        <v/>
      </c>
      <c r="D617">
        <f>IF(C617&lt;&gt;"",Extractions!M2,"")</f>
        <v/>
      </c>
      <c r="E617" t="inlineStr">
        <is>
          <t>heures</t>
        </is>
      </c>
    </row>
    <row r="618">
      <c r="A618" s="257" t="n"/>
      <c r="B618" s="284" t="inlineStr">
        <is>
          <t>-</t>
        </is>
      </c>
      <c r="C618">
        <f>IF(Extractions!L3="RTTS",Extractions!D3,"")</f>
        <v/>
      </c>
      <c r="D618">
        <f>IF(C618&lt;&gt;"",Extractions!M3,"")</f>
        <v/>
      </c>
      <c r="E618" t="inlineStr">
        <is>
          <t>heures</t>
        </is>
      </c>
    </row>
    <row r="619">
      <c r="A619" s="257" t="n"/>
      <c r="B619" s="284" t="inlineStr">
        <is>
          <t>-</t>
        </is>
      </c>
      <c r="C619">
        <f>IF(Extractions!L4="RTTS",Extractions!D4,"")</f>
        <v/>
      </c>
      <c r="D619">
        <f>IF(C619&lt;&gt;"",Extractions!M4,"")</f>
        <v/>
      </c>
      <c r="E619" t="inlineStr">
        <is>
          <t>heures</t>
        </is>
      </c>
    </row>
    <row r="620">
      <c r="A620" s="257" t="n"/>
      <c r="B620" s="284" t="inlineStr">
        <is>
          <t>-</t>
        </is>
      </c>
      <c r="C620">
        <f>IF(Extractions!L5="RTTS",Extractions!D5,"")</f>
        <v/>
      </c>
      <c r="D620">
        <f>IF(C620&lt;&gt;"",Extractions!M5,"")</f>
        <v/>
      </c>
      <c r="E620" t="inlineStr">
        <is>
          <t>heures</t>
        </is>
      </c>
    </row>
    <row r="621">
      <c r="A621" s="257" t="n"/>
      <c r="B621" s="284" t="inlineStr">
        <is>
          <t>-</t>
        </is>
      </c>
      <c r="C621">
        <f>IF(Extractions!L6="RTTS",Extractions!D6,"")</f>
        <v/>
      </c>
      <c r="D621">
        <f>IF(C621&lt;&gt;"",Extractions!M6,"")</f>
        <v/>
      </c>
      <c r="E621" t="inlineStr">
        <is>
          <t>heures</t>
        </is>
      </c>
    </row>
    <row r="622">
      <c r="A622" s="257" t="n"/>
      <c r="B622" s="284" t="inlineStr">
        <is>
          <t>-</t>
        </is>
      </c>
      <c r="C622">
        <f>IF(Extractions!L7="RTTS",Extractions!D7,"")</f>
        <v/>
      </c>
      <c r="D622">
        <f>IF(C622&lt;&gt;"",Extractions!M7,"")</f>
        <v/>
      </c>
      <c r="E622" t="inlineStr">
        <is>
          <t>heures</t>
        </is>
      </c>
    </row>
    <row r="623">
      <c r="A623" s="257" t="n"/>
      <c r="B623" s="284" t="inlineStr">
        <is>
          <t>-</t>
        </is>
      </c>
      <c r="C623">
        <f>IF(Extractions!L8="RTTS",Extractions!D8,"")</f>
        <v/>
      </c>
      <c r="D623">
        <f>IF(C623&lt;&gt;"",Extractions!M8,"")</f>
        <v/>
      </c>
      <c r="E623" t="inlineStr">
        <is>
          <t>heures</t>
        </is>
      </c>
    </row>
    <row r="624">
      <c r="A624" s="257" t="n"/>
      <c r="B624" s="284" t="inlineStr">
        <is>
          <t>-</t>
        </is>
      </c>
      <c r="C624">
        <f>IF(Extractions!L9="RTTS",Extractions!D9,"")</f>
        <v/>
      </c>
      <c r="D624">
        <f>IF(C624&lt;&gt;"",Extractions!M9,"")</f>
        <v/>
      </c>
      <c r="E624" t="inlineStr">
        <is>
          <t>heures</t>
        </is>
      </c>
    </row>
    <row r="625">
      <c r="A625" s="257" t="n"/>
      <c r="B625" s="284" t="inlineStr">
        <is>
          <t>-</t>
        </is>
      </c>
      <c r="C625">
        <f>IF(Extractions!L10="RTTS",Extractions!D10,"")</f>
        <v/>
      </c>
      <c r="D625">
        <f>IF(C625&lt;&gt;"",Extractions!M10,"")</f>
        <v/>
      </c>
      <c r="E625" t="inlineStr">
        <is>
          <t>heures</t>
        </is>
      </c>
    </row>
    <row r="626">
      <c r="A626" s="257" t="n"/>
      <c r="B626" s="284" t="inlineStr">
        <is>
          <t>-</t>
        </is>
      </c>
      <c r="C626">
        <f>IF(Extractions!L11="RTTS",Extractions!D11,"")</f>
        <v/>
      </c>
      <c r="D626">
        <f>IF(C626&lt;&gt;"",Extractions!M11,"")</f>
        <v/>
      </c>
      <c r="E626" t="inlineStr">
        <is>
          <t>heures</t>
        </is>
      </c>
    </row>
    <row r="627">
      <c r="A627" s="257" t="n"/>
      <c r="B627" s="284" t="inlineStr">
        <is>
          <t>-</t>
        </is>
      </c>
      <c r="C627">
        <f>IF(Extractions!L12="RTTS",Extractions!D12,"")</f>
        <v/>
      </c>
      <c r="D627">
        <f>IF(C627&lt;&gt;"",Extractions!M12,"")</f>
        <v/>
      </c>
      <c r="E627" t="inlineStr">
        <is>
          <t>heures</t>
        </is>
      </c>
    </row>
    <row r="628">
      <c r="A628" s="257" t="n"/>
      <c r="B628" s="284" t="inlineStr">
        <is>
          <t>-</t>
        </is>
      </c>
      <c r="C628">
        <f>IF(Extractions!L13="RTTS",Extractions!D13,"")</f>
        <v/>
      </c>
      <c r="D628">
        <f>IF(C628&lt;&gt;"",Extractions!M13,"")</f>
        <v/>
      </c>
      <c r="E628" t="inlineStr">
        <is>
          <t>heures</t>
        </is>
      </c>
    </row>
    <row r="629">
      <c r="A629" s="257" t="n"/>
      <c r="B629" s="284" t="inlineStr">
        <is>
          <t>-</t>
        </is>
      </c>
      <c r="C629">
        <f>IF(Extractions!L14="RTTS",Extractions!D14,"")</f>
        <v/>
      </c>
      <c r="D629">
        <f>IF(C629&lt;&gt;"",Extractions!M14,"")</f>
        <v/>
      </c>
      <c r="E629" t="inlineStr">
        <is>
          <t>heures</t>
        </is>
      </c>
    </row>
    <row r="630">
      <c r="A630" s="257" t="n"/>
      <c r="B630" s="284" t="inlineStr">
        <is>
          <t>-</t>
        </is>
      </c>
      <c r="C630">
        <f>IF(Extractions!L15="RTTS",Extractions!D15,"")</f>
        <v/>
      </c>
      <c r="D630">
        <f>IF(C630&lt;&gt;"",Extractions!M15,"")</f>
        <v/>
      </c>
      <c r="E630" t="inlineStr">
        <is>
          <t>heures</t>
        </is>
      </c>
    </row>
    <row r="631">
      <c r="A631" s="257" t="n"/>
      <c r="B631" s="284" t="inlineStr">
        <is>
          <t>-</t>
        </is>
      </c>
      <c r="C631">
        <f>IF(Extractions!L16="RTTS",Extractions!D16,"")</f>
        <v/>
      </c>
      <c r="D631">
        <f>IF(C631&lt;&gt;"",Extractions!M16,"")</f>
        <v/>
      </c>
      <c r="E631" t="inlineStr">
        <is>
          <t>heures</t>
        </is>
      </c>
    </row>
    <row r="632">
      <c r="A632" s="257" t="n"/>
      <c r="B632" s="284" t="inlineStr">
        <is>
          <t>-</t>
        </is>
      </c>
      <c r="C632">
        <f>IF(Extractions!L17="RTTS",Extractions!D17,"")</f>
        <v/>
      </c>
      <c r="D632">
        <f>IF(C632&lt;&gt;"",Extractions!M17,"")</f>
        <v/>
      </c>
      <c r="E632" t="inlineStr">
        <is>
          <t>heures</t>
        </is>
      </c>
    </row>
    <row r="633">
      <c r="A633" s="257" t="n"/>
      <c r="B633" s="284" t="inlineStr">
        <is>
          <t>-</t>
        </is>
      </c>
      <c r="C633">
        <f>IF(Extractions!L18="RTTS",Extractions!D18,"")</f>
        <v/>
      </c>
      <c r="D633">
        <f>IF(C633&lt;&gt;"",Extractions!M18,"")</f>
        <v/>
      </c>
      <c r="E633" t="inlineStr">
        <is>
          <t>heures</t>
        </is>
      </c>
    </row>
    <row r="634">
      <c r="A634" s="257" t="n"/>
      <c r="B634" s="284" t="inlineStr">
        <is>
          <t>-</t>
        </is>
      </c>
      <c r="C634">
        <f>IF(Extractions!L19="RTTS",Extractions!D19,"")</f>
        <v/>
      </c>
      <c r="D634">
        <f>IF(C634&lt;&gt;"",Extractions!M19,"")</f>
        <v/>
      </c>
      <c r="E634" t="inlineStr">
        <is>
          <t>heures</t>
        </is>
      </c>
    </row>
    <row r="635">
      <c r="A635" s="257" t="n"/>
      <c r="B635" s="284" t="inlineStr">
        <is>
          <t>-</t>
        </is>
      </c>
      <c r="C635">
        <f>IF(Extractions!L20="RTTS",Extractions!D20,"")</f>
        <v/>
      </c>
      <c r="D635">
        <f>IF(C635&lt;&gt;"",Extractions!M20,"")</f>
        <v/>
      </c>
      <c r="E635" t="inlineStr">
        <is>
          <t>heures</t>
        </is>
      </c>
    </row>
    <row r="636">
      <c r="A636" s="257" t="n"/>
      <c r="B636" s="284" t="inlineStr">
        <is>
          <t>-</t>
        </is>
      </c>
      <c r="C636">
        <f>IF(Extractions!L21="RTTS",Extractions!D21,"")</f>
        <v/>
      </c>
      <c r="D636">
        <f>IF(C636&lt;&gt;"",Extractions!M21,"")</f>
        <v/>
      </c>
      <c r="E636" t="inlineStr">
        <is>
          <t>heures</t>
        </is>
      </c>
    </row>
    <row r="637">
      <c r="A637" s="257" t="n"/>
      <c r="B637" s="284" t="inlineStr">
        <is>
          <t>-</t>
        </is>
      </c>
      <c r="C637">
        <f>IF(Extractions!L22="RTTS",Extractions!D22,"")</f>
        <v/>
      </c>
      <c r="D637">
        <f>IF(C637&lt;&gt;"",Extractions!M22,"")</f>
        <v/>
      </c>
      <c r="E637" t="inlineStr">
        <is>
          <t>heures</t>
        </is>
      </c>
    </row>
    <row r="638">
      <c r="A638" s="257" t="n"/>
      <c r="B638" s="284" t="inlineStr">
        <is>
          <t>-</t>
        </is>
      </c>
      <c r="C638">
        <f>IF(Extractions!L23="RTTS",Extractions!D23,"")</f>
        <v/>
      </c>
      <c r="D638">
        <f>IF(C638&lt;&gt;"",Extractions!M23,"")</f>
        <v/>
      </c>
      <c r="E638" t="inlineStr">
        <is>
          <t>heures</t>
        </is>
      </c>
    </row>
    <row r="639">
      <c r="A639" s="257" t="n"/>
      <c r="B639" s="284" t="inlineStr">
        <is>
          <t>-</t>
        </is>
      </c>
      <c r="C639">
        <f>IF(Extractions!L24="RTTS",Extractions!D24,"")</f>
        <v/>
      </c>
      <c r="D639">
        <f>IF(C639&lt;&gt;"",Extractions!M24,"")</f>
        <v/>
      </c>
      <c r="E639" t="inlineStr">
        <is>
          <t>heures</t>
        </is>
      </c>
    </row>
    <row r="640">
      <c r="A640" s="257" t="n"/>
      <c r="B640" s="284" t="inlineStr">
        <is>
          <t>-</t>
        </is>
      </c>
      <c r="C640">
        <f>IF(Extractions!L25="RTTS",Extractions!D25,"")</f>
        <v/>
      </c>
      <c r="D640">
        <f>IF(C640&lt;&gt;"",Extractions!M25,"")</f>
        <v/>
      </c>
      <c r="E640" t="inlineStr">
        <is>
          <t>heures</t>
        </is>
      </c>
    </row>
    <row r="641">
      <c r="A641" s="257" t="n"/>
      <c r="B641" s="284" t="inlineStr">
        <is>
          <t>-</t>
        </is>
      </c>
      <c r="C641">
        <f>IF(Extractions!L26="RTTS",Extractions!D26,"")</f>
        <v/>
      </c>
      <c r="D641">
        <f>IF(C641&lt;&gt;"",Extractions!M26,"")</f>
        <v/>
      </c>
      <c r="E641" t="inlineStr">
        <is>
          <t>heures</t>
        </is>
      </c>
    </row>
    <row r="642">
      <c r="A642" s="257" t="n"/>
      <c r="B642" s="284" t="inlineStr">
        <is>
          <t>-</t>
        </is>
      </c>
      <c r="C642">
        <f>IF(Extractions!L27="RTTS",Extractions!D27,"")</f>
        <v/>
      </c>
      <c r="D642">
        <f>IF(C642&lt;&gt;"",Extractions!M27,"")</f>
        <v/>
      </c>
      <c r="E642" t="inlineStr">
        <is>
          <t>heures</t>
        </is>
      </c>
    </row>
    <row r="643">
      <c r="A643" s="257" t="n"/>
      <c r="B643" s="284" t="inlineStr">
        <is>
          <t>-</t>
        </is>
      </c>
      <c r="C643">
        <f>IF(Extractions!L28="RTTS",Extractions!D28,"")</f>
        <v/>
      </c>
      <c r="D643">
        <f>IF(C643&lt;&gt;"",Extractions!M28,"")</f>
        <v/>
      </c>
      <c r="E643" t="inlineStr">
        <is>
          <t>heures</t>
        </is>
      </c>
    </row>
    <row r="644">
      <c r="A644" s="257" t="n"/>
      <c r="B644" s="284" t="inlineStr">
        <is>
          <t>-</t>
        </is>
      </c>
      <c r="C644">
        <f>IF(Extractions!L29="RTTS",Extractions!D29,"")</f>
        <v/>
      </c>
      <c r="D644">
        <f>IF(C644&lt;&gt;"",Extractions!M29,"")</f>
        <v/>
      </c>
      <c r="E644" t="inlineStr">
        <is>
          <t>heures</t>
        </is>
      </c>
    </row>
    <row r="645">
      <c r="A645" s="257" t="n"/>
      <c r="B645" s="284" t="inlineStr">
        <is>
          <t>-</t>
        </is>
      </c>
      <c r="C645">
        <f>IF(Extractions!L30="RTTS",Extractions!D30,"")</f>
        <v/>
      </c>
      <c r="D645">
        <f>IF(C645&lt;&gt;"",Extractions!M30,"")</f>
        <v/>
      </c>
      <c r="E645" t="inlineStr">
        <is>
          <t>heures</t>
        </is>
      </c>
    </row>
    <row r="646">
      <c r="A646" s="257" t="n"/>
      <c r="B646" s="284" t="inlineStr">
        <is>
          <t>-</t>
        </is>
      </c>
      <c r="C646">
        <f>IF(Extractions!L31="RTTS",Extractions!D31,"")</f>
        <v/>
      </c>
      <c r="D646">
        <f>IF(C646&lt;&gt;"",Extractions!M31,"")</f>
        <v/>
      </c>
      <c r="E646" t="inlineStr">
        <is>
          <t>heures</t>
        </is>
      </c>
    </row>
    <row r="647">
      <c r="A647" s="257" t="n"/>
      <c r="B647" s="284" t="inlineStr">
        <is>
          <t>-</t>
        </is>
      </c>
      <c r="C647">
        <f>IF(Extractions!L32="RTTS",Extractions!D32,"")</f>
        <v/>
      </c>
      <c r="D647">
        <f>IF(C647&lt;&gt;"",Extractions!M32,"")</f>
        <v/>
      </c>
      <c r="E647" t="inlineStr">
        <is>
          <t>heures</t>
        </is>
      </c>
    </row>
    <row r="648">
      <c r="A648" s="257" t="n"/>
      <c r="B648" s="284" t="inlineStr">
        <is>
          <t>-</t>
        </is>
      </c>
      <c r="C648">
        <f>IF(Extractions!L33="RTTS",Extractions!D33,"")</f>
        <v/>
      </c>
      <c r="D648">
        <f>IF(C648&lt;&gt;"",Extractions!M33,"")</f>
        <v/>
      </c>
      <c r="E648" t="inlineStr">
        <is>
          <t>heures</t>
        </is>
      </c>
    </row>
    <row r="649">
      <c r="A649" s="257" t="n"/>
      <c r="B649" s="284" t="inlineStr">
        <is>
          <t>-</t>
        </is>
      </c>
      <c r="C649">
        <f>IF(Extractions!L34="RTTS",Extractions!D34,"")</f>
        <v/>
      </c>
      <c r="D649">
        <f>IF(C649&lt;&gt;"",Extractions!M34,"")</f>
        <v/>
      </c>
      <c r="E649" t="inlineStr">
        <is>
          <t>heures</t>
        </is>
      </c>
    </row>
    <row r="650">
      <c r="A650" s="257" t="n"/>
      <c r="B650" s="284" t="inlineStr">
        <is>
          <t>-</t>
        </is>
      </c>
      <c r="C650">
        <f>IF(Extractions!L35="RTTS",Extractions!D35,"")</f>
        <v/>
      </c>
      <c r="D650">
        <f>IF(C650&lt;&gt;"",Extractions!M35,"")</f>
        <v/>
      </c>
      <c r="E650" t="inlineStr">
        <is>
          <t>heures</t>
        </is>
      </c>
    </row>
    <row r="651">
      <c r="A651" s="257" t="n"/>
      <c r="B651" s="284" t="inlineStr">
        <is>
          <t>-</t>
        </is>
      </c>
      <c r="C651">
        <f>IF(Extractions!L36="RTTS",Extractions!D36,"")</f>
        <v/>
      </c>
      <c r="D651">
        <f>IF(C651&lt;&gt;"",Extractions!M36,"")</f>
        <v/>
      </c>
      <c r="E651" t="inlineStr">
        <is>
          <t>heures</t>
        </is>
      </c>
    </row>
    <row r="652">
      <c r="A652" s="257" t="n"/>
      <c r="B652" s="284" t="inlineStr">
        <is>
          <t>-</t>
        </is>
      </c>
      <c r="C652">
        <f>IF(Extractions!L37="RTTS",Extractions!D37,"")</f>
        <v/>
      </c>
      <c r="D652">
        <f>IF(C652&lt;&gt;"",Extractions!M37,"")</f>
        <v/>
      </c>
      <c r="E652" t="inlineStr">
        <is>
          <t>heures</t>
        </is>
      </c>
    </row>
    <row r="653">
      <c r="A653" s="257" t="n"/>
      <c r="B653" s="284" t="inlineStr">
        <is>
          <t>-</t>
        </is>
      </c>
      <c r="C653">
        <f>IF(Extractions!L38="RTTS",Extractions!D38,"")</f>
        <v/>
      </c>
      <c r="D653">
        <f>IF(C653&lt;&gt;"",Extractions!M38,"")</f>
        <v/>
      </c>
      <c r="E653" t="inlineStr">
        <is>
          <t>heures</t>
        </is>
      </c>
    </row>
    <row r="654">
      <c r="A654" s="257" t="n"/>
      <c r="B654" s="284" t="inlineStr">
        <is>
          <t>-</t>
        </is>
      </c>
      <c r="C654">
        <f>IF(Extractions!L39="RTTS",Extractions!D39,"")</f>
        <v/>
      </c>
      <c r="D654">
        <f>IF(C654&lt;&gt;"",Extractions!M39,"")</f>
        <v/>
      </c>
      <c r="E654" t="inlineStr">
        <is>
          <t>heures</t>
        </is>
      </c>
    </row>
    <row r="655">
      <c r="A655" s="257" t="n"/>
      <c r="B655" s="284" t="inlineStr">
        <is>
          <t>-</t>
        </is>
      </c>
      <c r="C655">
        <f>IF(Extractions!L40="RTTS",Extractions!D40,"")</f>
        <v/>
      </c>
      <c r="D655">
        <f>IF(C655&lt;&gt;"",Extractions!M40,"")</f>
        <v/>
      </c>
      <c r="E655" t="inlineStr">
        <is>
          <t>heures</t>
        </is>
      </c>
    </row>
    <row r="656">
      <c r="A656" s="257" t="n"/>
      <c r="B656" s="284" t="inlineStr">
        <is>
          <t>-</t>
        </is>
      </c>
      <c r="C656">
        <f>IF(Extractions!L41="RTTS",Extractions!D41,"")</f>
        <v/>
      </c>
      <c r="D656">
        <f>IF(C656&lt;&gt;"",Extractions!M41,"")</f>
        <v/>
      </c>
      <c r="E656" t="inlineStr">
        <is>
          <t>heures</t>
        </is>
      </c>
    </row>
    <row r="657">
      <c r="A657" s="257" t="n"/>
      <c r="B657" s="284" t="inlineStr">
        <is>
          <t>-</t>
        </is>
      </c>
      <c r="C657">
        <f>IF(Extractions!L42="RTTS",Extractions!D42,"")</f>
        <v/>
      </c>
      <c r="D657">
        <f>IF(C657&lt;&gt;"",Extractions!M42,"")</f>
        <v/>
      </c>
      <c r="E657" t="inlineStr">
        <is>
          <t>heures</t>
        </is>
      </c>
    </row>
    <row r="658">
      <c r="A658" s="257" t="n"/>
      <c r="B658" s="284" t="inlineStr">
        <is>
          <t>-</t>
        </is>
      </c>
      <c r="C658">
        <f>IF(Extractions!L43="RTTS",Extractions!D43,"")</f>
        <v/>
      </c>
      <c r="D658">
        <f>IF(C658&lt;&gt;"",Extractions!M43,"")</f>
        <v/>
      </c>
      <c r="E658" t="inlineStr">
        <is>
          <t>heures</t>
        </is>
      </c>
    </row>
    <row r="659">
      <c r="A659" s="257" t="n"/>
      <c r="B659" s="284" t="inlineStr">
        <is>
          <t>-</t>
        </is>
      </c>
      <c r="C659">
        <f>IF(Extractions!L44="RTTS",Extractions!D44,"")</f>
        <v/>
      </c>
      <c r="D659">
        <f>IF(C659&lt;&gt;"",Extractions!M44,"")</f>
        <v/>
      </c>
      <c r="E659" t="inlineStr">
        <is>
          <t>heures</t>
        </is>
      </c>
    </row>
    <row r="660">
      <c r="A660" s="257" t="n"/>
      <c r="B660" s="284" t="inlineStr">
        <is>
          <t>-</t>
        </is>
      </c>
      <c r="C660">
        <f>IF(Extractions!L45="RTTS",Extractions!D45,"")</f>
        <v/>
      </c>
      <c r="D660">
        <f>IF(C660&lt;&gt;"",Extractions!M45,"")</f>
        <v/>
      </c>
      <c r="E660" t="inlineStr">
        <is>
          <t>heures</t>
        </is>
      </c>
    </row>
    <row r="661">
      <c r="A661" s="257" t="n"/>
      <c r="B661" s="284" t="inlineStr">
        <is>
          <t>-</t>
        </is>
      </c>
      <c r="C661">
        <f>IF(Extractions!L46="RTTS",Extractions!D46,"")</f>
        <v/>
      </c>
      <c r="D661">
        <f>IF(C661&lt;&gt;"",Extractions!M46,"")</f>
        <v/>
      </c>
      <c r="E661" t="inlineStr">
        <is>
          <t>heures</t>
        </is>
      </c>
    </row>
    <row r="662">
      <c r="A662" s="257" t="n"/>
      <c r="B662" s="284" t="inlineStr">
        <is>
          <t>-</t>
        </is>
      </c>
      <c r="C662">
        <f>IF(Extractions!L47="RTTS",Extractions!D47,"")</f>
        <v/>
      </c>
      <c r="D662">
        <f>IF(C662&lt;&gt;"",Extractions!M47,"")</f>
        <v/>
      </c>
      <c r="E662" t="inlineStr">
        <is>
          <t>heures</t>
        </is>
      </c>
    </row>
    <row r="663">
      <c r="A663" s="257" t="n"/>
      <c r="B663" s="284" t="inlineStr">
        <is>
          <t>-</t>
        </is>
      </c>
      <c r="C663">
        <f>IF(Extractions!L48="RTTS",Extractions!D48,"")</f>
        <v/>
      </c>
      <c r="D663">
        <f>IF(C663&lt;&gt;"",Extractions!M48,"")</f>
        <v/>
      </c>
      <c r="E663" t="inlineStr">
        <is>
          <t>heures</t>
        </is>
      </c>
    </row>
    <row r="664">
      <c r="A664" s="257" t="n"/>
      <c r="B664" s="284" t="inlineStr">
        <is>
          <t>-</t>
        </is>
      </c>
      <c r="C664">
        <f>IF(Extractions!L49="RTTS",Extractions!D49,"")</f>
        <v/>
      </c>
      <c r="D664">
        <f>IF(C664&lt;&gt;"",Extractions!M49,"")</f>
        <v/>
      </c>
      <c r="E664" t="inlineStr">
        <is>
          <t>heures</t>
        </is>
      </c>
    </row>
    <row r="665">
      <c r="A665" s="257" t="n"/>
      <c r="B665" s="284" t="inlineStr">
        <is>
          <t>-</t>
        </is>
      </c>
      <c r="C665">
        <f>IF(Extractions!L50="RTTS",Extractions!D50,"")</f>
        <v/>
      </c>
      <c r="D665">
        <f>IF(C665&lt;&gt;"",Extractions!M50,"")</f>
        <v/>
      </c>
      <c r="E665" t="inlineStr">
        <is>
          <t>heures</t>
        </is>
      </c>
    </row>
    <row r="666">
      <c r="A666" s="257" t="n"/>
      <c r="B666" s="284" t="inlineStr">
        <is>
          <t>-</t>
        </is>
      </c>
      <c r="C666">
        <f>IF(Extractions!L51="RTTS",Extractions!D51,"")</f>
        <v/>
      </c>
      <c r="D666">
        <f>IF(C666&lt;&gt;"",Extractions!M51,"")</f>
        <v/>
      </c>
      <c r="E666" t="inlineStr">
        <is>
          <t>heures</t>
        </is>
      </c>
    </row>
    <row r="667">
      <c r="A667" s="257" t="n"/>
      <c r="B667" s="284" t="inlineStr">
        <is>
          <t>-</t>
        </is>
      </c>
      <c r="C667">
        <f>IF(Extractions!L52="RTTS",Extractions!D52,"")</f>
        <v/>
      </c>
      <c r="D667">
        <f>IF(C667&lt;&gt;"",Extractions!M52,"")</f>
        <v/>
      </c>
      <c r="E667" t="inlineStr">
        <is>
          <t>heures</t>
        </is>
      </c>
    </row>
    <row r="668">
      <c r="A668" s="257" t="n"/>
      <c r="B668" s="284" t="inlineStr">
        <is>
          <t>-</t>
        </is>
      </c>
      <c r="C668">
        <f>IF(Extractions!L53="RTTS",Extractions!D53,"")</f>
        <v/>
      </c>
      <c r="D668">
        <f>IF(C668&lt;&gt;"",Extractions!M53,"")</f>
        <v/>
      </c>
      <c r="E668" t="inlineStr">
        <is>
          <t>heures</t>
        </is>
      </c>
    </row>
    <row r="669">
      <c r="A669" s="257" t="n"/>
      <c r="B669" s="284" t="inlineStr">
        <is>
          <t>-</t>
        </is>
      </c>
      <c r="C669">
        <f>IF(Extractions!L54="RTTS",Extractions!D54,"")</f>
        <v/>
      </c>
      <c r="D669">
        <f>IF(C669&lt;&gt;"",Extractions!M54,"")</f>
        <v/>
      </c>
      <c r="E669" t="inlineStr">
        <is>
          <t>heures</t>
        </is>
      </c>
    </row>
    <row r="670">
      <c r="A670" s="257" t="n"/>
      <c r="B670" s="284" t="inlineStr">
        <is>
          <t>-</t>
        </is>
      </c>
      <c r="C670">
        <f>IF(Extractions!L55="RTTS",Extractions!D55,"")</f>
        <v/>
      </c>
      <c r="D670">
        <f>IF(C670&lt;&gt;"",Extractions!M55,"")</f>
        <v/>
      </c>
      <c r="E670" t="inlineStr">
        <is>
          <t>heures</t>
        </is>
      </c>
    </row>
    <row r="671">
      <c r="A671" s="257" t="n"/>
      <c r="B671" s="284" t="inlineStr">
        <is>
          <t>-</t>
        </is>
      </c>
      <c r="C671">
        <f>IF(Extractions!L56="RTTS",Extractions!D56,"")</f>
        <v/>
      </c>
      <c r="D671">
        <f>IF(C671&lt;&gt;"",Extractions!M56,"")</f>
        <v/>
      </c>
      <c r="E671" t="inlineStr">
        <is>
          <t>heures</t>
        </is>
      </c>
    </row>
    <row r="672">
      <c r="A672" s="257" t="n"/>
      <c r="B672" s="284" t="inlineStr">
        <is>
          <t>-</t>
        </is>
      </c>
      <c r="C672">
        <f>IF(Extractions!L57="RTTS",Extractions!D57,"")</f>
        <v/>
      </c>
      <c r="D672">
        <f>IF(C672&lt;&gt;"",Extractions!M57,"")</f>
        <v/>
      </c>
      <c r="E672" t="inlineStr">
        <is>
          <t>heures</t>
        </is>
      </c>
    </row>
    <row r="673">
      <c r="A673" s="257" t="n"/>
      <c r="B673" s="284" t="inlineStr">
        <is>
          <t>-</t>
        </is>
      </c>
      <c r="C673">
        <f>IF(Extractions!L58="RTTS",Extractions!D58,"")</f>
        <v/>
      </c>
      <c r="D673">
        <f>IF(C673&lt;&gt;"",Extractions!M58,"")</f>
        <v/>
      </c>
      <c r="E673" t="inlineStr">
        <is>
          <t>heures</t>
        </is>
      </c>
    </row>
    <row r="674">
      <c r="A674" s="257" t="n"/>
      <c r="B674" s="284" t="inlineStr">
        <is>
          <t>-</t>
        </is>
      </c>
      <c r="C674">
        <f>IF(Extractions!L59="RTTS",Extractions!D59,"")</f>
        <v/>
      </c>
      <c r="D674">
        <f>IF(C674&lt;&gt;"",Extractions!M59,"")</f>
        <v/>
      </c>
      <c r="E674" t="inlineStr">
        <is>
          <t>heures</t>
        </is>
      </c>
    </row>
    <row r="675">
      <c r="A675" s="257" t="n"/>
      <c r="B675" s="284" t="inlineStr">
        <is>
          <t>-</t>
        </is>
      </c>
      <c r="C675">
        <f>IF(Extractions!L60="RTTS",Extractions!D60,"")</f>
        <v/>
      </c>
      <c r="D675">
        <f>IF(C675&lt;&gt;"",Extractions!M60,"")</f>
        <v/>
      </c>
      <c r="E675" t="inlineStr">
        <is>
          <t>heures</t>
        </is>
      </c>
    </row>
    <row r="676">
      <c r="A676" s="257" t="n"/>
      <c r="B676" s="284" t="inlineStr">
        <is>
          <t>-</t>
        </is>
      </c>
      <c r="C676">
        <f>IF(Extractions!L61="RTTS",Extractions!D61,"")</f>
        <v/>
      </c>
      <c r="D676">
        <f>IF(C676&lt;&gt;"",Extractions!M61,"")</f>
        <v/>
      </c>
      <c r="E676" t="inlineStr">
        <is>
          <t>heures</t>
        </is>
      </c>
    </row>
    <row r="677">
      <c r="A677" s="257" t="n"/>
      <c r="B677" s="284" t="inlineStr">
        <is>
          <t>-</t>
        </is>
      </c>
      <c r="C677">
        <f>IF(Extractions!L62="RTTS",Extractions!D62,"")</f>
        <v/>
      </c>
      <c r="D677">
        <f>IF(C677&lt;&gt;"",Extractions!M62,"")</f>
        <v/>
      </c>
      <c r="E677" t="inlineStr">
        <is>
          <t>heures</t>
        </is>
      </c>
    </row>
    <row r="678">
      <c r="A678" s="257" t="n"/>
      <c r="B678" s="284" t="inlineStr">
        <is>
          <t>-</t>
        </is>
      </c>
      <c r="C678">
        <f>IF(Extractions!L63="RTTS",Extractions!D63,"")</f>
        <v/>
      </c>
      <c r="D678">
        <f>IF(C678&lt;&gt;"",Extractions!M63,"")</f>
        <v/>
      </c>
      <c r="E678" t="inlineStr">
        <is>
          <t>heures</t>
        </is>
      </c>
    </row>
    <row r="679">
      <c r="A679" s="257" t="n"/>
      <c r="B679" s="284" t="inlineStr">
        <is>
          <t>-</t>
        </is>
      </c>
      <c r="C679">
        <f>IF(Extractions!L64="RTTS",Extractions!D64,"")</f>
        <v/>
      </c>
      <c r="D679">
        <f>IF(C679&lt;&gt;"",Extractions!M64,"")</f>
        <v/>
      </c>
      <c r="E679" t="inlineStr">
        <is>
          <t>heures</t>
        </is>
      </c>
    </row>
    <row r="680">
      <c r="A680" s="257" t="n"/>
      <c r="B680" s="284" t="inlineStr">
        <is>
          <t>-</t>
        </is>
      </c>
      <c r="C680">
        <f>IF(Extractions!L65="RTTS",Extractions!D65,"")</f>
        <v/>
      </c>
      <c r="D680">
        <f>IF(C680&lt;&gt;"",Extractions!M65,"")</f>
        <v/>
      </c>
      <c r="E680" t="inlineStr">
        <is>
          <t>heures</t>
        </is>
      </c>
    </row>
    <row r="681">
      <c r="A681" s="257" t="n"/>
      <c r="B681" s="284" t="inlineStr">
        <is>
          <t>-</t>
        </is>
      </c>
      <c r="C681">
        <f>IF(Extractions!L66="RTTS",Extractions!D66,"")</f>
        <v/>
      </c>
      <c r="D681">
        <f>IF(C681&lt;&gt;"",Extractions!M66,"")</f>
        <v/>
      </c>
      <c r="E681" t="inlineStr">
        <is>
          <t>heures</t>
        </is>
      </c>
    </row>
    <row r="682">
      <c r="A682" s="257" t="n"/>
      <c r="B682" s="284" t="inlineStr">
        <is>
          <t>-</t>
        </is>
      </c>
      <c r="C682">
        <f>IF(Extractions!L67="RTTS",Extractions!D67,"")</f>
        <v/>
      </c>
      <c r="D682">
        <f>IF(C682&lt;&gt;"",Extractions!M67,"")</f>
        <v/>
      </c>
      <c r="E682" t="inlineStr">
        <is>
          <t>heures</t>
        </is>
      </c>
    </row>
    <row r="683">
      <c r="A683" s="257" t="n"/>
      <c r="B683" s="284" t="inlineStr">
        <is>
          <t>-</t>
        </is>
      </c>
      <c r="C683">
        <f>IF(Extractions!L68="RTTS",Extractions!D68,"")</f>
        <v/>
      </c>
      <c r="D683">
        <f>IF(C683&lt;&gt;"",Extractions!M68,"")</f>
        <v/>
      </c>
      <c r="E683" t="inlineStr">
        <is>
          <t>heures</t>
        </is>
      </c>
    </row>
    <row r="684">
      <c r="A684" s="257" t="n"/>
      <c r="B684" s="284" t="inlineStr">
        <is>
          <t>-</t>
        </is>
      </c>
      <c r="C684">
        <f>IF(Extractions!L69="RTTS",Extractions!D69,"")</f>
        <v/>
      </c>
      <c r="D684">
        <f>IF(C684&lt;&gt;"",Extractions!M69,"")</f>
        <v/>
      </c>
      <c r="E684" t="inlineStr">
        <is>
          <t>heures</t>
        </is>
      </c>
    </row>
    <row r="685">
      <c r="A685" s="257" t="n"/>
      <c r="B685" s="284" t="inlineStr">
        <is>
          <t>-</t>
        </is>
      </c>
      <c r="C685">
        <f>IF(Extractions!L70="RTTS",Extractions!D70,"")</f>
        <v/>
      </c>
      <c r="D685">
        <f>IF(C685&lt;&gt;"",Extractions!M70,"")</f>
        <v/>
      </c>
      <c r="E685" t="inlineStr">
        <is>
          <t>heures</t>
        </is>
      </c>
    </row>
    <row r="686">
      <c r="A686" s="257" t="n"/>
      <c r="B686" s="284" t="inlineStr">
        <is>
          <t>-</t>
        </is>
      </c>
      <c r="C686">
        <f>IF(Extractions!L71="RTTS",Extractions!D71,"")</f>
        <v/>
      </c>
      <c r="D686">
        <f>IF(C686&lt;&gt;"",Extractions!M71,"")</f>
        <v/>
      </c>
      <c r="E686" t="inlineStr">
        <is>
          <t>heures</t>
        </is>
      </c>
    </row>
    <row r="687">
      <c r="A687" s="257" t="n"/>
      <c r="B687" s="284" t="inlineStr">
        <is>
          <t>-</t>
        </is>
      </c>
      <c r="C687">
        <f>IF(Extractions!L72="RTTS",Extractions!D72,"")</f>
        <v/>
      </c>
      <c r="D687">
        <f>IF(C687&lt;&gt;"",Extractions!M72,"")</f>
        <v/>
      </c>
      <c r="E687" t="inlineStr">
        <is>
          <t>heures</t>
        </is>
      </c>
    </row>
    <row r="688">
      <c r="A688" s="257" t="n"/>
      <c r="B688" s="284" t="inlineStr">
        <is>
          <t>-</t>
        </is>
      </c>
      <c r="C688">
        <f>IF(Extractions!L73="RTTS",Extractions!D73,"")</f>
        <v/>
      </c>
      <c r="D688">
        <f>IF(C688&lt;&gt;"",Extractions!M73,"")</f>
        <v/>
      </c>
      <c r="E688" t="inlineStr">
        <is>
          <t>heures</t>
        </is>
      </c>
    </row>
    <row r="689">
      <c r="A689" s="257" t="n"/>
      <c r="B689" s="284" t="inlineStr">
        <is>
          <t>-</t>
        </is>
      </c>
      <c r="C689">
        <f>IF(Extractions!L74="RTTS",Extractions!D74,"")</f>
        <v/>
      </c>
      <c r="D689">
        <f>IF(C689&lt;&gt;"",Extractions!M74,"")</f>
        <v/>
      </c>
      <c r="E689" t="inlineStr">
        <is>
          <t>heures</t>
        </is>
      </c>
    </row>
    <row r="690">
      <c r="A690" s="257" t="n"/>
      <c r="B690" s="284" t="inlineStr">
        <is>
          <t>-</t>
        </is>
      </c>
      <c r="C690">
        <f>IF(Extractions!L75="RTTS",Extractions!D75,"")</f>
        <v/>
      </c>
      <c r="D690">
        <f>IF(C690&lt;&gt;"",Extractions!M75,"")</f>
        <v/>
      </c>
      <c r="E690" t="inlineStr">
        <is>
          <t>heures</t>
        </is>
      </c>
    </row>
    <row r="691">
      <c r="A691" s="257" t="n"/>
      <c r="B691" s="284" t="inlineStr">
        <is>
          <t>-</t>
        </is>
      </c>
      <c r="C691">
        <f>IF(Extractions!L76="RTTS",Extractions!D76,"")</f>
        <v/>
      </c>
      <c r="D691">
        <f>IF(C691&lt;&gt;"",Extractions!M76,"")</f>
        <v/>
      </c>
      <c r="E691" t="inlineStr">
        <is>
          <t>heures</t>
        </is>
      </c>
    </row>
    <row r="692">
      <c r="A692" s="257" t="n"/>
      <c r="B692" s="284" t="inlineStr">
        <is>
          <t>-</t>
        </is>
      </c>
      <c r="C692">
        <f>IF(Extractions!L77="RTTS",Extractions!D77,"")</f>
        <v/>
      </c>
      <c r="D692">
        <f>IF(C692&lt;&gt;"",Extractions!M77,"")</f>
        <v/>
      </c>
      <c r="E692" t="inlineStr">
        <is>
          <t>heures</t>
        </is>
      </c>
    </row>
    <row r="693">
      <c r="A693" s="257" t="n"/>
      <c r="B693" s="284" t="inlineStr">
        <is>
          <t>-</t>
        </is>
      </c>
      <c r="C693">
        <f>IF(Extractions!L78="RTTS",Extractions!D78,"")</f>
        <v/>
      </c>
      <c r="D693">
        <f>IF(C693&lt;&gt;"",Extractions!M78,"")</f>
        <v/>
      </c>
      <c r="E693" t="inlineStr">
        <is>
          <t>heures</t>
        </is>
      </c>
    </row>
    <row r="694">
      <c r="A694" s="257" t="n"/>
      <c r="B694" s="284" t="inlineStr">
        <is>
          <t>-</t>
        </is>
      </c>
      <c r="C694">
        <f>IF(Extractions!L79="RTTS",Extractions!D79,"")</f>
        <v/>
      </c>
      <c r="D694">
        <f>IF(C694&lt;&gt;"",Extractions!M79,"")</f>
        <v/>
      </c>
      <c r="E694" t="inlineStr">
        <is>
          <t>heures</t>
        </is>
      </c>
    </row>
    <row r="695">
      <c r="A695" s="257" t="n"/>
      <c r="B695" s="284" t="inlineStr">
        <is>
          <t>-</t>
        </is>
      </c>
      <c r="C695">
        <f>IF(Extractions!L80="RTTS",Extractions!D80,"")</f>
        <v/>
      </c>
      <c r="D695">
        <f>IF(C695&lt;&gt;"",Extractions!M80,"")</f>
        <v/>
      </c>
      <c r="E695" t="inlineStr">
        <is>
          <t>heures</t>
        </is>
      </c>
    </row>
    <row r="696">
      <c r="A696" s="257" t="n"/>
      <c r="B696" s="284" t="inlineStr">
        <is>
          <t>-</t>
        </is>
      </c>
      <c r="C696">
        <f>IF(Extractions!L81="RTTS",Extractions!D81,"")</f>
        <v/>
      </c>
      <c r="D696">
        <f>IF(C696&lt;&gt;"",Extractions!M81,"")</f>
        <v/>
      </c>
      <c r="E696" t="inlineStr">
        <is>
          <t>heures</t>
        </is>
      </c>
    </row>
    <row r="697">
      <c r="A697" s="257" t="n"/>
      <c r="B697" s="284" t="inlineStr">
        <is>
          <t>-</t>
        </is>
      </c>
      <c r="C697">
        <f>IF(Extractions!L82="RTTS",Extractions!D82,"")</f>
        <v/>
      </c>
      <c r="D697">
        <f>IF(C697&lt;&gt;"",Extractions!M82,"")</f>
        <v/>
      </c>
      <c r="E697" t="inlineStr">
        <is>
          <t>heures</t>
        </is>
      </c>
    </row>
    <row r="698">
      <c r="A698" s="257" t="n"/>
      <c r="B698" s="284" t="inlineStr">
        <is>
          <t>-</t>
        </is>
      </c>
      <c r="C698">
        <f>IF(Extractions!L83="RTTS",Extractions!D83,"")</f>
        <v/>
      </c>
      <c r="D698">
        <f>IF(C698&lt;&gt;"",Extractions!M83,"")</f>
        <v/>
      </c>
      <c r="E698" t="inlineStr">
        <is>
          <t>heures</t>
        </is>
      </c>
    </row>
    <row r="699">
      <c r="A699" s="257" t="n"/>
      <c r="B699" s="284" t="inlineStr">
        <is>
          <t>-</t>
        </is>
      </c>
      <c r="C699">
        <f>IF(Extractions!L84="RTTS",Extractions!D84,"")</f>
        <v/>
      </c>
      <c r="D699">
        <f>IF(C699&lt;&gt;"",Extractions!M84,"")</f>
        <v/>
      </c>
      <c r="E699" t="inlineStr">
        <is>
          <t>heures</t>
        </is>
      </c>
    </row>
    <row r="700">
      <c r="A700" s="257" t="n"/>
      <c r="B700" s="284" t="inlineStr">
        <is>
          <t>-</t>
        </is>
      </c>
      <c r="C700">
        <f>IF(Extractions!L85="RTTS",Extractions!D85,"")</f>
        <v/>
      </c>
      <c r="D700">
        <f>IF(C700&lt;&gt;"",Extractions!M85,"")</f>
        <v/>
      </c>
      <c r="E700" t="inlineStr">
        <is>
          <t>heures</t>
        </is>
      </c>
    </row>
    <row r="701">
      <c r="A701" s="257" t="n"/>
      <c r="B701" s="284" t="inlineStr">
        <is>
          <t>-</t>
        </is>
      </c>
      <c r="C701">
        <f>IF(Extractions!L86="RTTS",Extractions!D86,"")</f>
        <v/>
      </c>
      <c r="D701">
        <f>IF(C701&lt;&gt;"",Extractions!M86,"")</f>
        <v/>
      </c>
      <c r="E701" t="inlineStr">
        <is>
          <t>heures</t>
        </is>
      </c>
    </row>
    <row r="702">
      <c r="A702" s="257" t="n"/>
      <c r="B702" s="284" t="inlineStr">
        <is>
          <t>-</t>
        </is>
      </c>
      <c r="C702">
        <f>IF(Extractions!L87="RTTS",Extractions!D87,"")</f>
        <v/>
      </c>
      <c r="D702">
        <f>IF(C702&lt;&gt;"",Extractions!M87,"")</f>
        <v/>
      </c>
      <c r="E702" t="inlineStr">
        <is>
          <t>heures</t>
        </is>
      </c>
    </row>
    <row r="703">
      <c r="A703" s="257" t="n"/>
      <c r="B703" s="284" t="inlineStr">
        <is>
          <t>-</t>
        </is>
      </c>
      <c r="C703">
        <f>IF(Extractions!L88="RTTS",Extractions!D88,"")</f>
        <v/>
      </c>
      <c r="D703">
        <f>IF(C703&lt;&gt;"",Extractions!M88,"")</f>
        <v/>
      </c>
      <c r="E703" t="inlineStr">
        <is>
          <t>heures</t>
        </is>
      </c>
    </row>
    <row r="704">
      <c r="A704" s="257" t="n"/>
      <c r="B704" s="284" t="inlineStr">
        <is>
          <t>-</t>
        </is>
      </c>
      <c r="C704">
        <f>IF(Extractions!L89="RTTS",Extractions!D89,"")</f>
        <v/>
      </c>
      <c r="D704">
        <f>IF(C704&lt;&gt;"",Extractions!M89,"")</f>
        <v/>
      </c>
      <c r="E704" t="inlineStr">
        <is>
          <t>heures</t>
        </is>
      </c>
    </row>
    <row r="705">
      <c r="A705" s="257" t="n"/>
      <c r="B705" s="284" t="inlineStr">
        <is>
          <t>-</t>
        </is>
      </c>
      <c r="C705">
        <f>IF(Extractions!L90="RTTS",Extractions!D90,"")</f>
        <v/>
      </c>
      <c r="D705">
        <f>IF(C705&lt;&gt;"",Extractions!M90,"")</f>
        <v/>
      </c>
      <c r="E705" t="inlineStr">
        <is>
          <t>heures</t>
        </is>
      </c>
    </row>
    <row r="706">
      <c r="A706" s="257" t="n"/>
      <c r="B706" s="284" t="inlineStr">
        <is>
          <t>-</t>
        </is>
      </c>
      <c r="C706">
        <f>IF(Extractions!L91="RTTS",Extractions!D91,"")</f>
        <v/>
      </c>
      <c r="D706">
        <f>IF(C706&lt;&gt;"",Extractions!M91,"")</f>
        <v/>
      </c>
      <c r="E706" t="inlineStr">
        <is>
          <t>heures</t>
        </is>
      </c>
    </row>
    <row r="707">
      <c r="A707" s="257" t="n"/>
      <c r="B707" s="284" t="inlineStr">
        <is>
          <t>-</t>
        </is>
      </c>
      <c r="C707">
        <f>IF(Extractions!L92="RTTS",Extractions!D92,"")</f>
        <v/>
      </c>
      <c r="D707">
        <f>IF(C707&lt;&gt;"",Extractions!M92,"")</f>
        <v/>
      </c>
      <c r="E707" t="inlineStr">
        <is>
          <t>heures</t>
        </is>
      </c>
    </row>
    <row r="708">
      <c r="A708" s="257" t="n"/>
      <c r="B708" s="284" t="inlineStr">
        <is>
          <t>-</t>
        </is>
      </c>
      <c r="C708">
        <f>IF(Extractions!L93="RTTS",Extractions!D93,"")</f>
        <v/>
      </c>
      <c r="D708">
        <f>IF(C708&lt;&gt;"",Extractions!M93,"")</f>
        <v/>
      </c>
      <c r="E708" t="inlineStr">
        <is>
          <t>heures</t>
        </is>
      </c>
    </row>
    <row r="709">
      <c r="A709" s="257" t="n"/>
      <c r="B709" s="284" t="inlineStr">
        <is>
          <t>-</t>
        </is>
      </c>
      <c r="C709">
        <f>IF(Extractions!L94="RTTS",Extractions!D94,"")</f>
        <v/>
      </c>
      <c r="D709">
        <f>IF(C709&lt;&gt;"",Extractions!M94,"")</f>
        <v/>
      </c>
      <c r="E709" t="inlineStr">
        <is>
          <t>heures</t>
        </is>
      </c>
    </row>
    <row r="710">
      <c r="A710" s="257" t="n"/>
      <c r="B710" s="284" t="inlineStr">
        <is>
          <t>-</t>
        </is>
      </c>
      <c r="C710">
        <f>IF(Extractions!L95="RTTS",Extractions!D95,"")</f>
        <v/>
      </c>
      <c r="D710">
        <f>IF(C710&lt;&gt;"",Extractions!M95,"")</f>
        <v/>
      </c>
      <c r="E710" t="inlineStr">
        <is>
          <t>heures</t>
        </is>
      </c>
    </row>
    <row r="711">
      <c r="A711" s="257" t="n"/>
      <c r="B711" s="284" t="inlineStr">
        <is>
          <t>-</t>
        </is>
      </c>
      <c r="C711">
        <f>IF(Extractions!L96="RTTS",Extractions!D96,"")</f>
        <v/>
      </c>
      <c r="D711">
        <f>IF(C711&lt;&gt;"",Extractions!M96,"")</f>
        <v/>
      </c>
      <c r="E711" t="inlineStr">
        <is>
          <t>heures</t>
        </is>
      </c>
    </row>
    <row r="712">
      <c r="A712" s="257" t="n"/>
      <c r="B712" s="284" t="inlineStr">
        <is>
          <t>-</t>
        </is>
      </c>
      <c r="C712">
        <f>IF(Extractions!L97="RTTS",Extractions!D97,"")</f>
        <v/>
      </c>
      <c r="D712">
        <f>IF(C712&lt;&gt;"",Extractions!M97,"")</f>
        <v/>
      </c>
      <c r="E712" t="inlineStr">
        <is>
          <t>heures</t>
        </is>
      </c>
    </row>
    <row r="713">
      <c r="A713" s="257" t="n"/>
      <c r="B713" s="284" t="inlineStr">
        <is>
          <t>-</t>
        </is>
      </c>
      <c r="C713">
        <f>IF(Extractions!L98="RTTS",Extractions!D98,"")</f>
        <v/>
      </c>
      <c r="D713">
        <f>IF(C713&lt;&gt;"",Extractions!M98,"")</f>
        <v/>
      </c>
      <c r="E713" t="inlineStr">
        <is>
          <t>heures</t>
        </is>
      </c>
    </row>
    <row r="714">
      <c r="A714" s="257" t="n"/>
      <c r="B714" s="284" t="inlineStr">
        <is>
          <t>-</t>
        </is>
      </c>
      <c r="C714">
        <f>IF(Extractions!L99="RTTS",Extractions!D99,"")</f>
        <v/>
      </c>
      <c r="D714">
        <f>IF(C714&lt;&gt;"",Extractions!M99,"")</f>
        <v/>
      </c>
      <c r="E714" t="inlineStr">
        <is>
          <t>heures</t>
        </is>
      </c>
    </row>
    <row r="715">
      <c r="A715" s="257" t="n"/>
      <c r="B715" s="284" t="inlineStr">
        <is>
          <t>-</t>
        </is>
      </c>
      <c r="C715">
        <f>IF(Extractions!L100="RTTS",Extractions!D100,"")</f>
        <v/>
      </c>
      <c r="D715">
        <f>IF(C715&lt;&gt;"",Extractions!M100,"")</f>
        <v/>
      </c>
      <c r="E715" t="inlineStr">
        <is>
          <t>heures</t>
        </is>
      </c>
    </row>
    <row r="716">
      <c r="A716" s="257" t="n"/>
      <c r="B716" s="284" t="inlineStr">
        <is>
          <t>-</t>
        </is>
      </c>
      <c r="C716">
        <f>IF(Extractions!L101="RTTS",Extractions!D101,"")</f>
        <v/>
      </c>
      <c r="D716">
        <f>IF(C716&lt;&gt;"",Extractions!M101,"")</f>
        <v/>
      </c>
      <c r="E716" t="inlineStr">
        <is>
          <t>heures</t>
        </is>
      </c>
    </row>
    <row r="717">
      <c r="A717" s="257" t="n"/>
      <c r="B717" s="284" t="inlineStr">
        <is>
          <t>-</t>
        </is>
      </c>
      <c r="C717">
        <f>IF(Extractions!L102="RTTS",Extractions!D102,"")</f>
        <v/>
      </c>
      <c r="D717">
        <f>IF(C717&lt;&gt;"",Extractions!M102,"")</f>
        <v/>
      </c>
      <c r="E717" t="inlineStr">
        <is>
          <t>heures</t>
        </is>
      </c>
    </row>
    <row r="718">
      <c r="A718" s="257" t="n"/>
      <c r="B718" s="284" t="inlineStr">
        <is>
          <t>-</t>
        </is>
      </c>
      <c r="C718">
        <f>IF(Extractions!L103="RTTS",Extractions!D103,"")</f>
        <v/>
      </c>
      <c r="D718">
        <f>IF(C718&lt;&gt;"",Extractions!M103,"")</f>
        <v/>
      </c>
      <c r="E718" t="inlineStr">
        <is>
          <t>heures</t>
        </is>
      </c>
    </row>
    <row r="719">
      <c r="A719" s="257" t="n"/>
      <c r="B719" s="284" t="inlineStr">
        <is>
          <t>-</t>
        </is>
      </c>
      <c r="C719">
        <f>IF(Extractions!L104="RTTS",Extractions!D104,"")</f>
        <v/>
      </c>
      <c r="D719">
        <f>IF(C719&lt;&gt;"",Extractions!M104,"")</f>
        <v/>
      </c>
      <c r="E719" t="inlineStr">
        <is>
          <t>heures</t>
        </is>
      </c>
    </row>
    <row r="720">
      <c r="A720" s="257" t="n"/>
      <c r="B720" s="284" t="inlineStr">
        <is>
          <t>-</t>
        </is>
      </c>
      <c r="C720">
        <f>IF(Extractions!L105="RTTS",Extractions!D105,"")</f>
        <v/>
      </c>
      <c r="D720">
        <f>IF(C720&lt;&gt;"",Extractions!M105,"")</f>
        <v/>
      </c>
      <c r="E720" t="inlineStr">
        <is>
          <t>heures</t>
        </is>
      </c>
    </row>
    <row r="721">
      <c r="A721" s="257" t="n"/>
      <c r="B721" s="284" t="inlineStr">
        <is>
          <t>-</t>
        </is>
      </c>
      <c r="C721">
        <f>IF(Extractions!L106="RTTS",Extractions!D106,"")</f>
        <v/>
      </c>
      <c r="D721">
        <f>IF(C721&lt;&gt;"",Extractions!M106,"")</f>
        <v/>
      </c>
      <c r="E721" t="inlineStr">
        <is>
          <t>heures</t>
        </is>
      </c>
    </row>
    <row r="722">
      <c r="A722" s="257" t="n"/>
      <c r="B722" s="284" t="inlineStr">
        <is>
          <t>-</t>
        </is>
      </c>
      <c r="C722">
        <f>IF(Extractions!L107="RTTS",Extractions!D107,"")</f>
        <v/>
      </c>
      <c r="D722">
        <f>IF(C722&lt;&gt;"",Extractions!M107,"")</f>
        <v/>
      </c>
      <c r="E722" t="inlineStr">
        <is>
          <t>heures</t>
        </is>
      </c>
    </row>
    <row r="723">
      <c r="A723" s="257" t="n"/>
      <c r="B723" s="284" t="inlineStr">
        <is>
          <t>-</t>
        </is>
      </c>
      <c r="C723">
        <f>IF(Extractions!L108="RTTS",Extractions!D108,"")</f>
        <v/>
      </c>
      <c r="D723">
        <f>IF(C723&lt;&gt;"",Extractions!M108,"")</f>
        <v/>
      </c>
      <c r="E723" t="inlineStr">
        <is>
          <t>heures</t>
        </is>
      </c>
    </row>
    <row r="724">
      <c r="A724" s="257" t="n"/>
      <c r="B724" s="284" t="inlineStr">
        <is>
          <t>-</t>
        </is>
      </c>
      <c r="C724">
        <f>IF(Extractions!L109="RTTS",Extractions!D109,"")</f>
        <v/>
      </c>
      <c r="D724">
        <f>IF(C724&lt;&gt;"",Extractions!M109,"")</f>
        <v/>
      </c>
      <c r="E724" t="inlineStr">
        <is>
          <t>heures</t>
        </is>
      </c>
    </row>
    <row r="725">
      <c r="A725" s="257" t="n"/>
      <c r="B725" s="284" t="inlineStr">
        <is>
          <t>-</t>
        </is>
      </c>
      <c r="C725">
        <f>IF(Extractions!L110="RTTS",Extractions!D110,"")</f>
        <v/>
      </c>
      <c r="D725">
        <f>IF(C725&lt;&gt;"",Extractions!M110,"")</f>
        <v/>
      </c>
      <c r="E725" t="inlineStr">
        <is>
          <t>heures</t>
        </is>
      </c>
    </row>
    <row r="726">
      <c r="A726" s="257" t="n"/>
      <c r="B726" s="284" t="inlineStr">
        <is>
          <t>-</t>
        </is>
      </c>
      <c r="C726">
        <f>IF(Extractions!L111="RTTS",Extractions!D111,"")</f>
        <v/>
      </c>
      <c r="D726">
        <f>IF(C726&lt;&gt;"",Extractions!M111,"")</f>
        <v/>
      </c>
      <c r="E726" t="inlineStr">
        <is>
          <t>heures</t>
        </is>
      </c>
    </row>
    <row r="727">
      <c r="A727" s="257" t="n"/>
      <c r="B727" s="284" t="inlineStr">
        <is>
          <t>-</t>
        </is>
      </c>
      <c r="C727">
        <f>IF(Extractions!L112="RTTS",Extractions!D112,"")</f>
        <v/>
      </c>
      <c r="D727">
        <f>IF(C727&lt;&gt;"",Extractions!M112,"")</f>
        <v/>
      </c>
      <c r="E727" t="inlineStr">
        <is>
          <t>heures</t>
        </is>
      </c>
    </row>
    <row r="728">
      <c r="A728" s="257" t="n"/>
      <c r="B728" s="284" t="inlineStr">
        <is>
          <t>-</t>
        </is>
      </c>
      <c r="C728">
        <f>IF(Extractions!L113="RTTS",Extractions!D113,"")</f>
        <v/>
      </c>
      <c r="D728">
        <f>IF(C728&lt;&gt;"",Extractions!M113,"")</f>
        <v/>
      </c>
      <c r="E728" t="inlineStr">
        <is>
          <t>heures</t>
        </is>
      </c>
    </row>
    <row r="729">
      <c r="A729" s="257" t="n"/>
      <c r="B729" s="284" t="inlineStr">
        <is>
          <t>-</t>
        </is>
      </c>
      <c r="C729">
        <f>IF(Extractions!L114="RTTS",Extractions!D114,"")</f>
        <v/>
      </c>
      <c r="D729">
        <f>IF(C729&lt;&gt;"",Extractions!M114,"")</f>
        <v/>
      </c>
      <c r="E729" t="inlineStr">
        <is>
          <t>heures</t>
        </is>
      </c>
    </row>
    <row r="730">
      <c r="A730" s="257" t="n"/>
      <c r="B730" s="284" t="inlineStr">
        <is>
          <t>-</t>
        </is>
      </c>
      <c r="C730">
        <f>IF(Extractions!L115="RTTS",Extractions!D115,"")</f>
        <v/>
      </c>
      <c r="D730">
        <f>IF(C730&lt;&gt;"",Extractions!M115,"")</f>
        <v/>
      </c>
      <c r="E730" t="inlineStr">
        <is>
          <t>heures</t>
        </is>
      </c>
    </row>
    <row r="731">
      <c r="A731" s="257" t="n"/>
      <c r="B731" s="284" t="inlineStr">
        <is>
          <t>-</t>
        </is>
      </c>
      <c r="C731">
        <f>IF(Extractions!L116="RTTS",Extractions!D116,"")</f>
        <v/>
      </c>
      <c r="D731">
        <f>IF(C731&lt;&gt;"",Extractions!M116,"")</f>
        <v/>
      </c>
      <c r="E731" t="inlineStr">
        <is>
          <t>heures</t>
        </is>
      </c>
    </row>
    <row r="732">
      <c r="A732" s="257" t="n"/>
      <c r="B732" s="284" t="inlineStr">
        <is>
          <t>-</t>
        </is>
      </c>
      <c r="C732">
        <f>IF(Extractions!L117="RTTS",Extractions!D117,"")</f>
        <v/>
      </c>
      <c r="D732">
        <f>IF(C732&lt;&gt;"",Extractions!M117,"")</f>
        <v/>
      </c>
      <c r="E732" t="inlineStr">
        <is>
          <t>heures</t>
        </is>
      </c>
    </row>
    <row r="733">
      <c r="A733" s="257" t="n"/>
      <c r="B733" s="284" t="inlineStr">
        <is>
          <t>-</t>
        </is>
      </c>
      <c r="C733">
        <f>IF(Extractions!L118="RTTS",Extractions!D118,"")</f>
        <v/>
      </c>
      <c r="D733">
        <f>IF(C733&lt;&gt;"",Extractions!M118,"")</f>
        <v/>
      </c>
      <c r="E733" t="inlineStr">
        <is>
          <t>heures</t>
        </is>
      </c>
    </row>
    <row r="734">
      <c r="A734" s="257" t="n"/>
      <c r="B734" s="284" t="inlineStr">
        <is>
          <t>-</t>
        </is>
      </c>
      <c r="C734">
        <f>IF(Extractions!L119="RTTS",Extractions!D119,"")</f>
        <v/>
      </c>
      <c r="D734">
        <f>IF(C734&lt;&gt;"",Extractions!M119,"")</f>
        <v/>
      </c>
      <c r="E734" t="inlineStr">
        <is>
          <t>heures</t>
        </is>
      </c>
    </row>
    <row r="735">
      <c r="A735" s="257" t="n"/>
      <c r="B735" s="284" t="inlineStr">
        <is>
          <t>-</t>
        </is>
      </c>
      <c r="C735">
        <f>IF(Extractions!L120="RTTS",Extractions!D120,"")</f>
        <v/>
      </c>
      <c r="D735">
        <f>IF(C735&lt;&gt;"",Extractions!M120,"")</f>
        <v/>
      </c>
      <c r="E735" t="inlineStr">
        <is>
          <t>heures</t>
        </is>
      </c>
    </row>
    <row r="736">
      <c r="A736" s="257" t="n"/>
      <c r="B736" s="284" t="inlineStr">
        <is>
          <t>-</t>
        </is>
      </c>
      <c r="C736">
        <f>IF(Extractions!L121="RTTS",Extractions!D121,"")</f>
        <v/>
      </c>
      <c r="D736">
        <f>IF(C736&lt;&gt;"",Extractions!M121,"")</f>
        <v/>
      </c>
      <c r="E736" t="inlineStr">
        <is>
          <t>heures</t>
        </is>
      </c>
    </row>
    <row r="737">
      <c r="A737" s="257" t="n"/>
      <c r="B737" s="284" t="inlineStr">
        <is>
          <t>-</t>
        </is>
      </c>
      <c r="C737">
        <f>IF(Extractions!L122="RTTS",Extractions!D122,"")</f>
        <v/>
      </c>
      <c r="D737">
        <f>IF(C737&lt;&gt;"",Extractions!M122,"")</f>
        <v/>
      </c>
      <c r="E737" t="inlineStr">
        <is>
          <t>heures</t>
        </is>
      </c>
    </row>
    <row r="738">
      <c r="A738" s="257" t="n"/>
      <c r="B738" s="284" t="inlineStr">
        <is>
          <t>-</t>
        </is>
      </c>
      <c r="C738">
        <f>IF(Extractions!L123="RTTS",Extractions!D123,"")</f>
        <v/>
      </c>
      <c r="D738">
        <f>IF(C738&lt;&gt;"",Extractions!M123,"")</f>
        <v/>
      </c>
      <c r="E738" t="inlineStr">
        <is>
          <t>heures</t>
        </is>
      </c>
    </row>
    <row r="739">
      <c r="A739" s="257" t="n"/>
      <c r="B739" s="284" t="inlineStr">
        <is>
          <t>-</t>
        </is>
      </c>
      <c r="C739">
        <f>IF(Extractions!L124="RTTS",Extractions!D124,"")</f>
        <v/>
      </c>
      <c r="D739">
        <f>IF(C739&lt;&gt;"",Extractions!M124,"")</f>
        <v/>
      </c>
      <c r="E739" t="inlineStr">
        <is>
          <t>heures</t>
        </is>
      </c>
    </row>
    <row r="740">
      <c r="A740" s="257" t="n"/>
      <c r="B740" s="284" t="inlineStr">
        <is>
          <t>-</t>
        </is>
      </c>
      <c r="C740">
        <f>IF(Extractions!L125="RTTS",Extractions!D125,"")</f>
        <v/>
      </c>
      <c r="D740">
        <f>IF(C740&lt;&gt;"",Extractions!M125,"")</f>
        <v/>
      </c>
      <c r="E740" t="inlineStr">
        <is>
          <t>heures</t>
        </is>
      </c>
    </row>
    <row r="741">
      <c r="A741" s="257" t="n"/>
      <c r="B741" s="284" t="inlineStr">
        <is>
          <t>-</t>
        </is>
      </c>
      <c r="C741">
        <f>IF(Extractions!L126="RTTS",Extractions!D126,"")</f>
        <v/>
      </c>
      <c r="D741">
        <f>IF(C741&lt;&gt;"",Extractions!M126,"")</f>
        <v/>
      </c>
      <c r="E741" t="inlineStr">
        <is>
          <t>heures</t>
        </is>
      </c>
    </row>
    <row r="742">
      <c r="A742" s="257" t="n"/>
      <c r="B742" s="284" t="inlineStr">
        <is>
          <t>-</t>
        </is>
      </c>
      <c r="C742">
        <f>IF(Extractions!L127="RTTS",Extractions!D127,"")</f>
        <v/>
      </c>
      <c r="D742">
        <f>IF(C742&lt;&gt;"",Extractions!M127,"")</f>
        <v/>
      </c>
      <c r="E742" t="inlineStr">
        <is>
          <t>heures</t>
        </is>
      </c>
    </row>
    <row r="743">
      <c r="A743" s="257" t="n"/>
      <c r="B743" s="284" t="inlineStr">
        <is>
          <t>-</t>
        </is>
      </c>
      <c r="C743">
        <f>IF(Extractions!L128="RTTS",Extractions!D128,"")</f>
        <v/>
      </c>
      <c r="D743">
        <f>IF(C743&lt;&gt;"",Extractions!M128,"")</f>
        <v/>
      </c>
      <c r="E743" t="inlineStr">
        <is>
          <t>heures</t>
        </is>
      </c>
    </row>
    <row r="744">
      <c r="A744" s="257" t="n"/>
      <c r="B744" s="284" t="inlineStr">
        <is>
          <t>-</t>
        </is>
      </c>
      <c r="C744">
        <f>IF(Extractions!L129="RTTS",Extractions!D129,"")</f>
        <v/>
      </c>
      <c r="D744">
        <f>IF(C744&lt;&gt;"",Extractions!M129,"")</f>
        <v/>
      </c>
      <c r="E744" t="inlineStr">
        <is>
          <t>heures</t>
        </is>
      </c>
    </row>
    <row r="745">
      <c r="A745" s="257" t="n"/>
      <c r="B745" s="284" t="inlineStr">
        <is>
          <t>-</t>
        </is>
      </c>
      <c r="C745">
        <f>IF(Extractions!L130="RTTS",Extractions!D130,"")</f>
        <v/>
      </c>
      <c r="D745">
        <f>IF(C745&lt;&gt;"",Extractions!M130,"")</f>
        <v/>
      </c>
      <c r="E745" t="inlineStr">
        <is>
          <t>heures</t>
        </is>
      </c>
    </row>
    <row r="746">
      <c r="A746" s="257" t="n"/>
      <c r="B746" s="284" t="inlineStr">
        <is>
          <t>-</t>
        </is>
      </c>
      <c r="C746">
        <f>IF(Extractions!L131="RTTS",Extractions!D131,"")</f>
        <v/>
      </c>
      <c r="D746">
        <f>IF(C746&lt;&gt;"",Extractions!M131,"")</f>
        <v/>
      </c>
      <c r="E746" t="inlineStr">
        <is>
          <t>heures</t>
        </is>
      </c>
    </row>
    <row r="747">
      <c r="A747" s="257" t="n"/>
      <c r="B747" s="284" t="inlineStr">
        <is>
          <t>-</t>
        </is>
      </c>
      <c r="C747">
        <f>IF(Extractions!L132="RTTS",Extractions!D132,"")</f>
        <v/>
      </c>
      <c r="D747">
        <f>IF(C747&lt;&gt;"",Extractions!M132,"")</f>
        <v/>
      </c>
      <c r="E747" t="inlineStr">
        <is>
          <t>heures</t>
        </is>
      </c>
    </row>
    <row r="748">
      <c r="A748" s="257" t="n"/>
      <c r="B748" s="284" t="inlineStr">
        <is>
          <t>-</t>
        </is>
      </c>
      <c r="C748">
        <f>IF(Extractions!L133="RTTS",Extractions!D133,"")</f>
        <v/>
      </c>
      <c r="D748">
        <f>IF(C748&lt;&gt;"",Extractions!M133,"")</f>
        <v/>
      </c>
      <c r="E748" t="inlineStr">
        <is>
          <t>heures</t>
        </is>
      </c>
    </row>
    <row r="749">
      <c r="A749" s="257" t="n"/>
      <c r="B749" s="284" t="inlineStr">
        <is>
          <t>-</t>
        </is>
      </c>
      <c r="C749">
        <f>IF(Extractions!L134="RTTS",Extractions!D134,"")</f>
        <v/>
      </c>
      <c r="D749">
        <f>IF(C749&lt;&gt;"",Extractions!M134,"")</f>
        <v/>
      </c>
      <c r="E749" t="inlineStr">
        <is>
          <t>heures</t>
        </is>
      </c>
    </row>
    <row r="750">
      <c r="A750" s="257" t="n"/>
      <c r="B750" s="284" t="inlineStr">
        <is>
          <t>-</t>
        </is>
      </c>
      <c r="C750">
        <f>IF(Extractions!L135="RTTS",Extractions!D135,"")</f>
        <v/>
      </c>
      <c r="D750">
        <f>IF(C750&lt;&gt;"",Extractions!M135,"")</f>
        <v/>
      </c>
      <c r="E750" t="inlineStr">
        <is>
          <t>heures</t>
        </is>
      </c>
    </row>
    <row r="751">
      <c r="A751" s="257" t="n"/>
      <c r="B751" s="284" t="inlineStr">
        <is>
          <t>-</t>
        </is>
      </c>
      <c r="C751">
        <f>IF(Extractions!L136="RTTS",Extractions!D136,"")</f>
        <v/>
      </c>
      <c r="D751">
        <f>IF(C751&lt;&gt;"",Extractions!M136,"")</f>
        <v/>
      </c>
      <c r="E751" t="inlineStr">
        <is>
          <t>heures</t>
        </is>
      </c>
    </row>
    <row r="752">
      <c r="A752" s="257" t="n"/>
      <c r="B752" s="284" t="inlineStr">
        <is>
          <t>-</t>
        </is>
      </c>
      <c r="C752">
        <f>IF(Extractions!L137="RTTS",Extractions!D137,"")</f>
        <v/>
      </c>
      <c r="D752">
        <f>IF(C752&lt;&gt;"",Extractions!M137,"")</f>
        <v/>
      </c>
      <c r="E752" t="inlineStr">
        <is>
          <t>heures</t>
        </is>
      </c>
    </row>
    <row r="753">
      <c r="A753" s="257" t="n"/>
      <c r="B753" s="284" t="inlineStr">
        <is>
          <t>-</t>
        </is>
      </c>
      <c r="C753">
        <f>IF(Extractions!L138="RTTS",Extractions!D138,"")</f>
        <v/>
      </c>
      <c r="D753">
        <f>IF(C753&lt;&gt;"",Extractions!M138,"")</f>
        <v/>
      </c>
      <c r="E753" t="inlineStr">
        <is>
          <t>heures</t>
        </is>
      </c>
    </row>
    <row r="754">
      <c r="A754" s="257" t="n"/>
      <c r="B754" s="284" t="inlineStr">
        <is>
          <t>-</t>
        </is>
      </c>
      <c r="C754">
        <f>IF(Extractions!L139="RTTS",Extractions!D139,"")</f>
        <v/>
      </c>
      <c r="D754">
        <f>IF(C754&lt;&gt;"",Extractions!M139,"")</f>
        <v/>
      </c>
      <c r="E754" t="inlineStr">
        <is>
          <t>heures</t>
        </is>
      </c>
    </row>
    <row r="755">
      <c r="A755" s="257" t="n"/>
      <c r="B755" s="284" t="inlineStr">
        <is>
          <t>-</t>
        </is>
      </c>
      <c r="C755">
        <f>IF(Extractions!L140="RTTS",Extractions!D140,"")</f>
        <v/>
      </c>
      <c r="D755">
        <f>IF(C755&lt;&gt;"",Extractions!M140,"")</f>
        <v/>
      </c>
      <c r="E755" t="inlineStr">
        <is>
          <t>heures</t>
        </is>
      </c>
    </row>
    <row r="756">
      <c r="A756" s="257" t="n"/>
      <c r="B756" s="284" t="inlineStr">
        <is>
          <t>-</t>
        </is>
      </c>
      <c r="C756">
        <f>IF(Extractions!L141="RTTS",Extractions!D141,"")</f>
        <v/>
      </c>
      <c r="D756">
        <f>IF(C756&lt;&gt;"",Extractions!M141,"")</f>
        <v/>
      </c>
      <c r="E756" t="inlineStr">
        <is>
          <t>heures</t>
        </is>
      </c>
    </row>
    <row r="757">
      <c r="A757" s="257" t="n"/>
      <c r="B757" s="284" t="inlineStr">
        <is>
          <t>-</t>
        </is>
      </c>
      <c r="C757">
        <f>IF(Extractions!L142="RTTS",Extractions!D142,"")</f>
        <v/>
      </c>
      <c r="D757">
        <f>IF(C757&lt;&gt;"",Extractions!M142,"")</f>
        <v/>
      </c>
      <c r="E757" t="inlineStr">
        <is>
          <t>heures</t>
        </is>
      </c>
    </row>
    <row r="758">
      <c r="A758" s="257" t="n"/>
      <c r="B758" s="284" t="inlineStr">
        <is>
          <t>-</t>
        </is>
      </c>
      <c r="C758">
        <f>IF(Extractions!L143="RTTS",Extractions!D143,"")</f>
        <v/>
      </c>
      <c r="D758">
        <f>IF(C758&lt;&gt;"",Extractions!M143,"")</f>
        <v/>
      </c>
      <c r="E758" t="inlineStr">
        <is>
          <t>heures</t>
        </is>
      </c>
    </row>
    <row r="759">
      <c r="A759" s="257" t="n"/>
      <c r="B759" s="284" t="inlineStr">
        <is>
          <t>-</t>
        </is>
      </c>
      <c r="C759">
        <f>IF(Extractions!L144="RTTS",Extractions!D144,"")</f>
        <v/>
      </c>
      <c r="D759">
        <f>IF(C759&lt;&gt;"",Extractions!M144,"")</f>
        <v/>
      </c>
      <c r="E759" t="inlineStr">
        <is>
          <t>heures</t>
        </is>
      </c>
    </row>
    <row r="760">
      <c r="A760" s="257" t="n"/>
      <c r="B760" s="284" t="inlineStr">
        <is>
          <t>-</t>
        </is>
      </c>
      <c r="C760">
        <f>IF(Extractions!L145="RTTS",Extractions!D145,"")</f>
        <v/>
      </c>
      <c r="D760">
        <f>IF(C760&lt;&gt;"",Extractions!M145,"")</f>
        <v/>
      </c>
      <c r="E760" t="inlineStr">
        <is>
          <t>heures</t>
        </is>
      </c>
    </row>
    <row r="761">
      <c r="A761" s="257" t="n"/>
      <c r="B761" s="284" t="inlineStr">
        <is>
          <t>-</t>
        </is>
      </c>
      <c r="C761">
        <f>IF(Extractions!L146="RTTS",Extractions!D146,"")</f>
        <v/>
      </c>
      <c r="D761">
        <f>IF(C761&lt;&gt;"",Extractions!M146,"")</f>
        <v/>
      </c>
      <c r="E761" t="inlineStr">
        <is>
          <t>heures</t>
        </is>
      </c>
    </row>
    <row r="762">
      <c r="A762" s="257" t="n"/>
      <c r="B762" s="284" t="inlineStr">
        <is>
          <t>-</t>
        </is>
      </c>
      <c r="C762">
        <f>IF(Extractions!L147="RTTS",Extractions!D147,"")</f>
        <v/>
      </c>
      <c r="D762">
        <f>IF(C762&lt;&gt;"",Extractions!M147,"")</f>
        <v/>
      </c>
      <c r="E762" t="inlineStr">
        <is>
          <t>heures</t>
        </is>
      </c>
    </row>
    <row r="763">
      <c r="A763" s="257" t="n"/>
      <c r="B763" s="284" t="inlineStr">
        <is>
          <t>-</t>
        </is>
      </c>
      <c r="C763">
        <f>IF(Extractions!L148="RTTS",Extractions!D148,"")</f>
        <v/>
      </c>
      <c r="D763">
        <f>IF(C763&lt;&gt;"",Extractions!M148,"")</f>
        <v/>
      </c>
      <c r="E763" t="inlineStr">
        <is>
          <t>heures</t>
        </is>
      </c>
    </row>
    <row r="764">
      <c r="A764" s="257" t="n"/>
      <c r="B764" s="284" t="inlineStr">
        <is>
          <t>-</t>
        </is>
      </c>
      <c r="C764">
        <f>IF(Extractions!L149="RTTS",Extractions!D149,"")</f>
        <v/>
      </c>
      <c r="D764">
        <f>IF(C764&lt;&gt;"",Extractions!M149,"")</f>
        <v/>
      </c>
      <c r="E764" t="inlineStr">
        <is>
          <t>heures</t>
        </is>
      </c>
    </row>
    <row r="765">
      <c r="A765" s="257" t="n"/>
      <c r="B765" s="284" t="inlineStr">
        <is>
          <t>-</t>
        </is>
      </c>
      <c r="C765">
        <f>IF(Extractions!L150="RTTS",Extractions!D150,"")</f>
        <v/>
      </c>
      <c r="D765">
        <f>IF(C765&lt;&gt;"",Extractions!M150,"")</f>
        <v/>
      </c>
      <c r="E765" t="inlineStr">
        <is>
          <t>heures</t>
        </is>
      </c>
    </row>
    <row r="766">
      <c r="A766" s="257" t="n"/>
      <c r="B766" s="284" t="inlineStr">
        <is>
          <t>-</t>
        </is>
      </c>
      <c r="C766">
        <f>IF(Extractions!L151="RTTS",Extractions!D151,"")</f>
        <v/>
      </c>
      <c r="D766">
        <f>IF(C766&lt;&gt;"",Extractions!M151,"")</f>
        <v/>
      </c>
      <c r="E766" t="inlineStr">
        <is>
          <t>heures</t>
        </is>
      </c>
    </row>
    <row r="767">
      <c r="A767" s="257" t="n"/>
      <c r="B767" s="284" t="inlineStr">
        <is>
          <t>-</t>
        </is>
      </c>
      <c r="C767">
        <f>IF(Extractions!L152="RTTS",Extractions!D152,"")</f>
        <v/>
      </c>
      <c r="D767">
        <f>IF(C767&lt;&gt;"",Extractions!M152,"")</f>
        <v/>
      </c>
      <c r="E767" t="inlineStr">
        <is>
          <t>heures</t>
        </is>
      </c>
    </row>
    <row r="768">
      <c r="A768" s="257" t="n"/>
      <c r="B768" s="284" t="inlineStr">
        <is>
          <t>-</t>
        </is>
      </c>
      <c r="C768">
        <f>IF(Extractions!L153="RTTS",Extractions!D153,"")</f>
        <v/>
      </c>
      <c r="D768">
        <f>IF(C768&lt;&gt;"",Extractions!M153,"")</f>
        <v/>
      </c>
      <c r="E768" t="inlineStr">
        <is>
          <t>heures</t>
        </is>
      </c>
    </row>
    <row r="769">
      <c r="A769" s="257" t="n"/>
      <c r="B769" s="284" t="inlineStr">
        <is>
          <t>-</t>
        </is>
      </c>
      <c r="C769">
        <f>IF(Extractions!L154="RTTS",Extractions!D154,"")</f>
        <v/>
      </c>
      <c r="D769">
        <f>IF(C769&lt;&gt;"",Extractions!M154,"")</f>
        <v/>
      </c>
      <c r="E769" t="inlineStr">
        <is>
          <t>heures</t>
        </is>
      </c>
    </row>
    <row r="770">
      <c r="A770" s="257" t="n"/>
      <c r="B770" s="284" t="inlineStr">
        <is>
          <t>-</t>
        </is>
      </c>
      <c r="C770">
        <f>IF(Extractions!L155="RTTS",Extractions!D155,"")</f>
        <v/>
      </c>
      <c r="D770">
        <f>IF(C770&lt;&gt;"",Extractions!M155,"")</f>
        <v/>
      </c>
      <c r="E770" t="inlineStr">
        <is>
          <t>heures</t>
        </is>
      </c>
    </row>
    <row r="771">
      <c r="A771" s="257" t="n"/>
      <c r="B771" s="284" t="inlineStr">
        <is>
          <t>-</t>
        </is>
      </c>
      <c r="C771">
        <f>IF(Extractions!L156="RTTS",Extractions!D156,"")</f>
        <v/>
      </c>
      <c r="D771">
        <f>IF(C771&lt;&gt;"",Extractions!M156,"")</f>
        <v/>
      </c>
      <c r="E771" t="inlineStr">
        <is>
          <t>heures</t>
        </is>
      </c>
    </row>
    <row r="772">
      <c r="A772" s="257" t="n"/>
      <c r="B772" s="284" t="inlineStr">
        <is>
          <t>-</t>
        </is>
      </c>
      <c r="C772">
        <f>IF(Extractions!L157="RTTS",Extractions!D157,"")</f>
        <v/>
      </c>
      <c r="D772">
        <f>IF(C772&lt;&gt;"",Extractions!M157,"")</f>
        <v/>
      </c>
      <c r="E772" t="inlineStr">
        <is>
          <t>heures</t>
        </is>
      </c>
    </row>
    <row r="773">
      <c r="A773" s="257" t="n"/>
      <c r="B773" s="284" t="inlineStr">
        <is>
          <t>-</t>
        </is>
      </c>
      <c r="C773">
        <f>IF(Extractions!L158="RTTS",Extractions!D158,"")</f>
        <v/>
      </c>
      <c r="D773">
        <f>IF(C773&lt;&gt;"",Extractions!M158,"")</f>
        <v/>
      </c>
      <c r="E773" t="inlineStr">
        <is>
          <t>heures</t>
        </is>
      </c>
    </row>
    <row r="774">
      <c r="A774" s="257" t="n"/>
      <c r="B774" s="284" t="inlineStr">
        <is>
          <t>-</t>
        </is>
      </c>
      <c r="C774">
        <f>IF(Extractions!L159="RTTS",Extractions!D159,"")</f>
        <v/>
      </c>
      <c r="D774">
        <f>IF(C774&lt;&gt;"",Extractions!M159,"")</f>
        <v/>
      </c>
      <c r="E774" t="inlineStr">
        <is>
          <t>heures</t>
        </is>
      </c>
    </row>
    <row r="775">
      <c r="A775" s="257" t="n"/>
      <c r="B775" s="284" t="inlineStr">
        <is>
          <t>-</t>
        </is>
      </c>
      <c r="C775">
        <f>IF(Extractions!L160="RTTS",Extractions!D160,"")</f>
        <v/>
      </c>
      <c r="D775">
        <f>IF(C775&lt;&gt;"",Extractions!M160,"")</f>
        <v/>
      </c>
      <c r="E775" t="inlineStr">
        <is>
          <t>heures</t>
        </is>
      </c>
    </row>
    <row r="776">
      <c r="A776" s="257" t="n"/>
      <c r="B776" s="284" t="inlineStr">
        <is>
          <t>-</t>
        </is>
      </c>
      <c r="C776">
        <f>IF(Extractions!L161="RTTS",Extractions!D161,"")</f>
        <v/>
      </c>
      <c r="D776">
        <f>IF(C776&lt;&gt;"",Extractions!M161,"")</f>
        <v/>
      </c>
      <c r="E776" t="inlineStr">
        <is>
          <t>heures</t>
        </is>
      </c>
    </row>
    <row r="777">
      <c r="A777" s="257" t="n"/>
      <c r="B777" s="284" t="inlineStr">
        <is>
          <t>-</t>
        </is>
      </c>
      <c r="C777">
        <f>IF(Extractions!L162="RTTS",Extractions!D162,"")</f>
        <v/>
      </c>
      <c r="D777">
        <f>IF(C777&lt;&gt;"",Extractions!M162,"")</f>
        <v/>
      </c>
      <c r="E777" t="inlineStr">
        <is>
          <t>heures</t>
        </is>
      </c>
    </row>
    <row r="778">
      <c r="A778" s="257" t="n"/>
      <c r="B778" s="284" t="inlineStr">
        <is>
          <t>-</t>
        </is>
      </c>
      <c r="C778">
        <f>IF(Extractions!L163="RTTS",Extractions!D163,"")</f>
        <v/>
      </c>
      <c r="D778">
        <f>IF(C778&lt;&gt;"",Extractions!M163,"")</f>
        <v/>
      </c>
      <c r="E778" t="inlineStr">
        <is>
          <t>heures</t>
        </is>
      </c>
    </row>
    <row r="779">
      <c r="A779" s="257" t="n"/>
      <c r="B779" s="284" t="inlineStr">
        <is>
          <t>-</t>
        </is>
      </c>
      <c r="C779">
        <f>IF(Extractions!L164="RTTS",Extractions!D164,"")</f>
        <v/>
      </c>
      <c r="D779">
        <f>IF(C779&lt;&gt;"",Extractions!M164,"")</f>
        <v/>
      </c>
      <c r="E779" t="inlineStr">
        <is>
          <t>heures</t>
        </is>
      </c>
    </row>
    <row r="780">
      <c r="A780" s="257" t="n"/>
      <c r="B780" s="284" t="inlineStr">
        <is>
          <t>-</t>
        </is>
      </c>
      <c r="C780">
        <f>IF(Extractions!L165="RTTS",Extractions!D165,"")</f>
        <v/>
      </c>
      <c r="D780">
        <f>IF(C780&lt;&gt;"",Extractions!M165,"")</f>
        <v/>
      </c>
      <c r="E780" t="inlineStr">
        <is>
          <t>heures</t>
        </is>
      </c>
    </row>
    <row r="781">
      <c r="A781" s="257" t="n"/>
      <c r="B781" s="284" t="inlineStr">
        <is>
          <t>-</t>
        </is>
      </c>
      <c r="C781">
        <f>IF(Extractions!L166="RTTS",Extractions!D166,"")</f>
        <v/>
      </c>
      <c r="D781">
        <f>IF(C781&lt;&gt;"",Extractions!M166,"")</f>
        <v/>
      </c>
      <c r="E781" t="inlineStr">
        <is>
          <t>heures</t>
        </is>
      </c>
    </row>
    <row r="782">
      <c r="A782" s="257" t="n"/>
      <c r="B782" s="284" t="inlineStr">
        <is>
          <t>-</t>
        </is>
      </c>
      <c r="C782">
        <f>IF(Extractions!L167="RTTS",Extractions!D167,"")</f>
        <v/>
      </c>
      <c r="D782">
        <f>IF(C782&lt;&gt;"",Extractions!M167,"")</f>
        <v/>
      </c>
      <c r="E782" t="inlineStr">
        <is>
          <t>heures</t>
        </is>
      </c>
    </row>
    <row r="783">
      <c r="A783" s="257" t="n"/>
      <c r="B783" s="284" t="inlineStr">
        <is>
          <t>-</t>
        </is>
      </c>
      <c r="C783">
        <f>IF(Extractions!L168="RTTS",Extractions!D168,"")</f>
        <v/>
      </c>
      <c r="D783">
        <f>IF(C783&lt;&gt;"",Extractions!M168,"")</f>
        <v/>
      </c>
      <c r="E783" t="inlineStr">
        <is>
          <t>heures</t>
        </is>
      </c>
    </row>
    <row r="784">
      <c r="A784" s="257" t="n"/>
      <c r="B784" s="284" t="inlineStr">
        <is>
          <t>-</t>
        </is>
      </c>
      <c r="C784">
        <f>IF(Extractions!L169="RTTS",Extractions!D169,"")</f>
        <v/>
      </c>
      <c r="D784">
        <f>IF(C784&lt;&gt;"",Extractions!M169,"")</f>
        <v/>
      </c>
      <c r="E784" t="inlineStr">
        <is>
          <t>heures</t>
        </is>
      </c>
    </row>
    <row r="785">
      <c r="A785" s="257" t="n"/>
      <c r="B785" s="284" t="inlineStr">
        <is>
          <t>-</t>
        </is>
      </c>
      <c r="C785">
        <f>IF(Extractions!L170="RTTS",Extractions!D170,"")</f>
        <v/>
      </c>
      <c r="D785">
        <f>IF(C785&lt;&gt;"",Extractions!M170,"")</f>
        <v/>
      </c>
      <c r="E785" t="inlineStr">
        <is>
          <t>heures</t>
        </is>
      </c>
    </row>
    <row r="786">
      <c r="A786" s="257" t="n"/>
      <c r="B786" s="284" t="inlineStr">
        <is>
          <t>-</t>
        </is>
      </c>
      <c r="C786">
        <f>IF(Extractions!L171="RTTS",Extractions!D171,"")</f>
        <v/>
      </c>
      <c r="D786">
        <f>IF(C786&lt;&gt;"",Extractions!M171,"")</f>
        <v/>
      </c>
      <c r="E786" t="inlineStr">
        <is>
          <t>heures</t>
        </is>
      </c>
    </row>
    <row r="787">
      <c r="A787" s="257" t="n"/>
      <c r="B787" s="284" t="inlineStr">
        <is>
          <t>-</t>
        </is>
      </c>
      <c r="C787">
        <f>IF(Extractions!L172="RTTS",Extractions!D172,"")</f>
        <v/>
      </c>
      <c r="D787">
        <f>IF(C787&lt;&gt;"",Extractions!M172,"")</f>
        <v/>
      </c>
      <c r="E787" t="inlineStr">
        <is>
          <t>heures</t>
        </is>
      </c>
    </row>
    <row r="788">
      <c r="A788" s="257" t="n"/>
      <c r="B788" s="284" t="inlineStr">
        <is>
          <t>-</t>
        </is>
      </c>
      <c r="C788">
        <f>IF(Extractions!L173="RTTS",Extractions!D173,"")</f>
        <v/>
      </c>
      <c r="D788">
        <f>IF(C788&lt;&gt;"",Extractions!M173,"")</f>
        <v/>
      </c>
      <c r="E788" t="inlineStr">
        <is>
          <t>heures</t>
        </is>
      </c>
    </row>
    <row r="789">
      <c r="A789" s="257" t="n"/>
      <c r="B789" s="284" t="inlineStr">
        <is>
          <t>-</t>
        </is>
      </c>
      <c r="C789">
        <f>IF(Extractions!L174="RTTS",Extractions!D174,"")</f>
        <v/>
      </c>
      <c r="D789">
        <f>IF(C789&lt;&gt;"",Extractions!M174,"")</f>
        <v/>
      </c>
      <c r="E789" t="inlineStr">
        <is>
          <t>heures</t>
        </is>
      </c>
    </row>
    <row r="790">
      <c r="A790" s="257" t="n"/>
      <c r="B790" s="284" t="inlineStr">
        <is>
          <t>-</t>
        </is>
      </c>
      <c r="C790">
        <f>IF(Extractions!L175="RTTS",Extractions!D175,"")</f>
        <v/>
      </c>
      <c r="D790">
        <f>IF(C790&lt;&gt;"",Extractions!M175,"")</f>
        <v/>
      </c>
      <c r="E790" t="inlineStr">
        <is>
          <t>heures</t>
        </is>
      </c>
    </row>
    <row r="791">
      <c r="A791" s="257" t="n"/>
      <c r="B791" s="284" t="inlineStr">
        <is>
          <t>-</t>
        </is>
      </c>
      <c r="C791">
        <f>IF(Extractions!L176="RTTS",Extractions!D176,"")</f>
        <v/>
      </c>
      <c r="D791">
        <f>IF(C791&lt;&gt;"",Extractions!M176,"")</f>
        <v/>
      </c>
      <c r="E791" t="inlineStr">
        <is>
          <t>heures</t>
        </is>
      </c>
    </row>
    <row r="792">
      <c r="A792" s="257" t="n"/>
      <c r="B792" s="284" t="inlineStr">
        <is>
          <t>-</t>
        </is>
      </c>
      <c r="C792">
        <f>IF(Extractions!L177="RTTS",Extractions!D177,"")</f>
        <v/>
      </c>
      <c r="D792">
        <f>IF(C792&lt;&gt;"",Extractions!M177,"")</f>
        <v/>
      </c>
      <c r="E792" t="inlineStr">
        <is>
          <t>heures</t>
        </is>
      </c>
    </row>
    <row r="793">
      <c r="A793" s="257" t="n"/>
      <c r="B793" s="284" t="inlineStr">
        <is>
          <t>-</t>
        </is>
      </c>
      <c r="C793">
        <f>IF(Extractions!L178="RTTS",Extractions!D178,"")</f>
        <v/>
      </c>
      <c r="D793">
        <f>IF(C793&lt;&gt;"",Extractions!M178,"")</f>
        <v/>
      </c>
      <c r="E793" t="inlineStr">
        <is>
          <t>heures</t>
        </is>
      </c>
    </row>
    <row r="794">
      <c r="A794" s="257" t="n"/>
      <c r="B794" s="284" t="inlineStr">
        <is>
          <t>-</t>
        </is>
      </c>
      <c r="C794">
        <f>IF(Extractions!L179="RTTS",Extractions!D179,"")</f>
        <v/>
      </c>
      <c r="D794">
        <f>IF(C794&lt;&gt;"",Extractions!M179,"")</f>
        <v/>
      </c>
      <c r="E794" t="inlineStr">
        <is>
          <t>heures</t>
        </is>
      </c>
    </row>
    <row r="795">
      <c r="A795" s="257" t="n"/>
      <c r="B795" s="284" t="inlineStr">
        <is>
          <t>-</t>
        </is>
      </c>
      <c r="C795">
        <f>IF(Extractions!L180="RTTS",Extractions!D180,"")</f>
        <v/>
      </c>
      <c r="D795">
        <f>IF(C795&lt;&gt;"",Extractions!M180,"")</f>
        <v/>
      </c>
      <c r="E795" t="inlineStr">
        <is>
          <t>heures</t>
        </is>
      </c>
    </row>
    <row r="796">
      <c r="A796" s="257" t="n"/>
      <c r="B796" s="284" t="inlineStr">
        <is>
          <t>-</t>
        </is>
      </c>
      <c r="C796">
        <f>IF(Extractions!L181="RTTS",Extractions!D181,"")</f>
        <v/>
      </c>
      <c r="D796">
        <f>IF(C796&lt;&gt;"",Extractions!M181,"")</f>
        <v/>
      </c>
      <c r="E796" t="inlineStr">
        <is>
          <t>heures</t>
        </is>
      </c>
    </row>
    <row r="797">
      <c r="A797" s="257" t="n"/>
      <c r="B797" s="284" t="inlineStr">
        <is>
          <t>-</t>
        </is>
      </c>
      <c r="C797">
        <f>IF(Extractions!L182="RTTS",Extractions!D182,"")</f>
        <v/>
      </c>
      <c r="D797">
        <f>IF(C797&lt;&gt;"",Extractions!M182,"")</f>
        <v/>
      </c>
      <c r="E797" t="inlineStr">
        <is>
          <t>heures</t>
        </is>
      </c>
    </row>
    <row r="798">
      <c r="A798" s="257" t="n"/>
      <c r="B798" s="284" t="inlineStr">
        <is>
          <t>-</t>
        </is>
      </c>
      <c r="C798">
        <f>IF(Extractions!L183="RTTS",Extractions!D183,"")</f>
        <v/>
      </c>
      <c r="D798">
        <f>IF(C798&lt;&gt;"",Extractions!M183,"")</f>
        <v/>
      </c>
      <c r="E798" t="inlineStr">
        <is>
          <t>heures</t>
        </is>
      </c>
    </row>
    <row r="799">
      <c r="A799" s="257" t="n"/>
      <c r="B799" s="284" t="inlineStr">
        <is>
          <t>-</t>
        </is>
      </c>
      <c r="C799">
        <f>IF(Extractions!L184="RTTS",Extractions!D184,"")</f>
        <v/>
      </c>
      <c r="D799">
        <f>IF(C799&lt;&gt;"",Extractions!M184,"")</f>
        <v/>
      </c>
      <c r="E799" t="inlineStr">
        <is>
          <t>heures</t>
        </is>
      </c>
    </row>
    <row r="800">
      <c r="A800" s="257" t="n"/>
      <c r="B800" s="284" t="inlineStr">
        <is>
          <t>-</t>
        </is>
      </c>
      <c r="C800">
        <f>IF(Extractions!L185="RTTS",Extractions!D185,"")</f>
        <v/>
      </c>
      <c r="D800">
        <f>IF(C800&lt;&gt;"",Extractions!M185,"")</f>
        <v/>
      </c>
      <c r="E800" t="inlineStr">
        <is>
          <t>heures</t>
        </is>
      </c>
    </row>
    <row r="801">
      <c r="A801" s="257" t="n"/>
      <c r="B801" s="284" t="inlineStr">
        <is>
          <t>-</t>
        </is>
      </c>
      <c r="C801">
        <f>IF(Extractions!L186="RTTS",Extractions!D186,"")</f>
        <v/>
      </c>
      <c r="D801">
        <f>IF(C801&lt;&gt;"",Extractions!M186,"")</f>
        <v/>
      </c>
      <c r="E801" t="inlineStr">
        <is>
          <t>heures</t>
        </is>
      </c>
    </row>
    <row r="802">
      <c r="A802" s="257" t="n"/>
      <c r="B802" s="284" t="inlineStr">
        <is>
          <t>-</t>
        </is>
      </c>
      <c r="C802">
        <f>IF(Extractions!L187="RTTS",Extractions!D187,"")</f>
        <v/>
      </c>
      <c r="D802">
        <f>IF(C802&lt;&gt;"",Extractions!M187,"")</f>
        <v/>
      </c>
      <c r="E802" t="inlineStr">
        <is>
          <t>heures</t>
        </is>
      </c>
    </row>
    <row r="803">
      <c r="A803" s="257" t="n"/>
      <c r="B803" s="284" t="inlineStr">
        <is>
          <t>-</t>
        </is>
      </c>
      <c r="C803">
        <f>IF(Extractions!L188="RTTS",Extractions!D188,"")</f>
        <v/>
      </c>
      <c r="D803">
        <f>IF(C803&lt;&gt;"",Extractions!M188,"")</f>
        <v/>
      </c>
      <c r="E803" t="inlineStr">
        <is>
          <t>heures</t>
        </is>
      </c>
    </row>
    <row r="804">
      <c r="A804" s="257" t="n"/>
      <c r="B804" s="284" t="inlineStr">
        <is>
          <t>-</t>
        </is>
      </c>
      <c r="C804">
        <f>IF(Extractions!L189="RTTS",Extractions!D189,"")</f>
        <v/>
      </c>
      <c r="D804">
        <f>IF(C804&lt;&gt;"",Extractions!M189,"")</f>
        <v/>
      </c>
      <c r="E804" t="inlineStr">
        <is>
          <t>heures</t>
        </is>
      </c>
    </row>
    <row r="805">
      <c r="A805" s="257" t="n"/>
      <c r="B805" s="284" t="inlineStr">
        <is>
          <t>-</t>
        </is>
      </c>
      <c r="C805">
        <f>IF(Extractions!L190="RTTS",Extractions!D190,"")</f>
        <v/>
      </c>
      <c r="D805">
        <f>IF(C805&lt;&gt;"",Extractions!M190,"")</f>
        <v/>
      </c>
      <c r="E805" t="inlineStr">
        <is>
          <t>heures</t>
        </is>
      </c>
    </row>
    <row r="806">
      <c r="A806" s="257" t="n"/>
      <c r="B806" s="284" t="inlineStr">
        <is>
          <t>-</t>
        </is>
      </c>
      <c r="C806">
        <f>IF(Extractions!L191="RTTS",Extractions!D191,"")</f>
        <v/>
      </c>
      <c r="D806">
        <f>IF(C806&lt;&gt;"",Extractions!M191,"")</f>
        <v/>
      </c>
      <c r="E806" t="inlineStr">
        <is>
          <t>heures</t>
        </is>
      </c>
    </row>
    <row r="807">
      <c r="A807" s="257" t="n"/>
      <c r="B807" s="284" t="inlineStr">
        <is>
          <t>-</t>
        </is>
      </c>
      <c r="C807">
        <f>IF(Extractions!L192="RTTS",Extractions!D192,"")</f>
        <v/>
      </c>
      <c r="D807">
        <f>IF(C807&lt;&gt;"",Extractions!M192,"")</f>
        <v/>
      </c>
      <c r="E807" t="inlineStr">
        <is>
          <t>heures</t>
        </is>
      </c>
    </row>
    <row r="808">
      <c r="A808" s="257" t="n"/>
      <c r="B808" s="284" t="inlineStr">
        <is>
          <t>-</t>
        </is>
      </c>
      <c r="C808">
        <f>IF(Extractions!L193="RTTS",Extractions!D193,"")</f>
        <v/>
      </c>
      <c r="D808">
        <f>IF(C808&lt;&gt;"",Extractions!M193,"")</f>
        <v/>
      </c>
      <c r="E808" t="inlineStr">
        <is>
          <t>heures</t>
        </is>
      </c>
    </row>
    <row r="809">
      <c r="A809" s="257" t="n"/>
      <c r="B809" s="284" t="inlineStr">
        <is>
          <t>-</t>
        </is>
      </c>
      <c r="C809">
        <f>IF(Extractions!L194="RTTS",Extractions!D194,"")</f>
        <v/>
      </c>
      <c r="D809">
        <f>IF(C809&lt;&gt;"",Extractions!M194,"")</f>
        <v/>
      </c>
      <c r="E809" t="inlineStr">
        <is>
          <t>heures</t>
        </is>
      </c>
    </row>
    <row r="810">
      <c r="A810" s="257" t="n"/>
      <c r="B810" s="284" t="inlineStr">
        <is>
          <t>-</t>
        </is>
      </c>
      <c r="C810">
        <f>IF(Extractions!L195="RTTS",Extractions!D195,"")</f>
        <v/>
      </c>
      <c r="D810">
        <f>IF(C810&lt;&gt;"",Extractions!M195,"")</f>
        <v/>
      </c>
      <c r="E810" t="inlineStr">
        <is>
          <t>heures</t>
        </is>
      </c>
    </row>
    <row r="811">
      <c r="A811" s="257" t="n"/>
      <c r="B811" s="284" t="inlineStr">
        <is>
          <t>-</t>
        </is>
      </c>
      <c r="C811">
        <f>IF(Extractions!L196="RTTS",Extractions!D196,"")</f>
        <v/>
      </c>
      <c r="D811">
        <f>IF(C811&lt;&gt;"",Extractions!M196,"")</f>
        <v/>
      </c>
      <c r="E811" t="inlineStr">
        <is>
          <t>heures</t>
        </is>
      </c>
    </row>
    <row r="812">
      <c r="A812" s="257" t="n"/>
      <c r="B812" s="284" t="inlineStr">
        <is>
          <t>-</t>
        </is>
      </c>
      <c r="C812">
        <f>IF(Extractions!L197="RTTS",Extractions!D197,"")</f>
        <v/>
      </c>
      <c r="D812">
        <f>IF(C812&lt;&gt;"",Extractions!M197,"")</f>
        <v/>
      </c>
      <c r="E812" t="inlineStr">
        <is>
          <t>heures</t>
        </is>
      </c>
    </row>
    <row r="813">
      <c r="A813" s="257" t="n"/>
      <c r="B813" s="284" t="inlineStr">
        <is>
          <t>-</t>
        </is>
      </c>
      <c r="C813">
        <f>IF(Extractions!L198="RTTS",Extractions!D198,"")</f>
        <v/>
      </c>
      <c r="D813">
        <f>IF(C813&lt;&gt;"",Extractions!M198,"")</f>
        <v/>
      </c>
      <c r="E813" t="inlineStr">
        <is>
          <t>heures</t>
        </is>
      </c>
    </row>
    <row r="814">
      <c r="A814" s="257" t="n"/>
      <c r="B814" s="284" t="inlineStr">
        <is>
          <t>-</t>
        </is>
      </c>
      <c r="C814">
        <f>IF(Extractions!L199="RTTS",Extractions!D199,"")</f>
        <v/>
      </c>
      <c r="D814">
        <f>IF(C814&lt;&gt;"",Extractions!M199,"")</f>
        <v/>
      </c>
      <c r="E814" t="inlineStr">
        <is>
          <t>heures</t>
        </is>
      </c>
    </row>
    <row r="815">
      <c r="A815" s="257" t="n"/>
      <c r="B815" s="284" t="inlineStr">
        <is>
          <t>-</t>
        </is>
      </c>
      <c r="C815">
        <f>IF(Extractions!L200="RTTS",Extractions!D200,"")</f>
        <v/>
      </c>
      <c r="D815">
        <f>IF(C815&lt;&gt;"",Extractions!M200,"")</f>
        <v/>
      </c>
      <c r="E815" t="inlineStr">
        <is>
          <t>heures</t>
        </is>
      </c>
    </row>
    <row r="816">
      <c r="A816" s="257" t="n"/>
      <c r="B816" s="284" t="inlineStr">
        <is>
          <t>-</t>
        </is>
      </c>
      <c r="C816">
        <f>IF(Extractions!L201="RTTS",Extractions!D201,"")</f>
        <v/>
      </c>
      <c r="D816">
        <f>IF(C816&lt;&gt;"",Extractions!M201,"")</f>
        <v/>
      </c>
      <c r="E816" t="inlineStr">
        <is>
          <t>heures</t>
        </is>
      </c>
    </row>
    <row r="817">
      <c r="B817" s="284" t="n"/>
      <c r="C817" s="287" t="inlineStr">
        <is>
          <t>ne pas supprimer cette ligne</t>
        </is>
      </c>
    </row>
    <row r="818" customFormat="1" s="246">
      <c r="B818" s="282" t="inlineStr">
        <is>
          <t>→</t>
        </is>
      </c>
      <c r="C818" s="286" t="inlineStr">
        <is>
          <t xml:space="preserve">HEURES D'EVENEMENT FAMILIAL : </t>
        </is>
      </c>
    </row>
    <row r="819">
      <c r="A819" s="257" t="n"/>
      <c r="B819" s="284" t="inlineStr">
        <is>
          <t>-</t>
        </is>
      </c>
      <c r="C819">
        <f>IF(Extractions!L2=38,Extractions!D2,"")</f>
        <v/>
      </c>
      <c r="D819">
        <f>IF(C819&lt;&gt;"",Extractions!M2,"")</f>
        <v/>
      </c>
      <c r="E819" t="inlineStr">
        <is>
          <t>heures</t>
        </is>
      </c>
    </row>
    <row r="820">
      <c r="A820" s="257" t="n"/>
      <c r="B820" s="284" t="inlineStr">
        <is>
          <t>-</t>
        </is>
      </c>
      <c r="C820">
        <f>IF(Extractions!L3=38,Extractions!D3,"")</f>
        <v/>
      </c>
      <c r="D820">
        <f>IF(C820&lt;&gt;"",Extractions!M3,"")</f>
        <v/>
      </c>
      <c r="E820" t="inlineStr">
        <is>
          <t>heures</t>
        </is>
      </c>
    </row>
    <row r="821">
      <c r="A821" s="257" t="n"/>
      <c r="B821" s="284" t="inlineStr">
        <is>
          <t>-</t>
        </is>
      </c>
      <c r="C821">
        <f>IF(Extractions!L4=38,Extractions!D4,"")</f>
        <v/>
      </c>
      <c r="D821">
        <f>IF(C821&lt;&gt;"",Extractions!M4,"")</f>
        <v/>
      </c>
      <c r="E821" t="inlineStr">
        <is>
          <t>heures</t>
        </is>
      </c>
    </row>
    <row r="822">
      <c r="A822" s="257" t="n"/>
      <c r="B822" s="284" t="inlineStr">
        <is>
          <t>-</t>
        </is>
      </c>
      <c r="C822">
        <f>IF(Extractions!L5=38,Extractions!D5,"")</f>
        <v/>
      </c>
      <c r="D822">
        <f>IF(C822&lt;&gt;"",Extractions!M5,"")</f>
        <v/>
      </c>
      <c r="E822" t="inlineStr">
        <is>
          <t>heures</t>
        </is>
      </c>
    </row>
    <row r="823">
      <c r="A823" s="257" t="n"/>
      <c r="B823" s="284" t="inlineStr">
        <is>
          <t>-</t>
        </is>
      </c>
      <c r="C823">
        <f>IF(Extractions!L6=38,Extractions!D6,"")</f>
        <v/>
      </c>
      <c r="D823">
        <f>IF(C823&lt;&gt;"",Extractions!M6,"")</f>
        <v/>
      </c>
      <c r="E823" t="inlineStr">
        <is>
          <t>heures</t>
        </is>
      </c>
    </row>
    <row r="824">
      <c r="A824" s="257" t="n"/>
      <c r="B824" s="284" t="inlineStr">
        <is>
          <t>-</t>
        </is>
      </c>
      <c r="C824">
        <f>IF(Extractions!L7=38,Extractions!D7,"")</f>
        <v/>
      </c>
      <c r="D824">
        <f>IF(C824&lt;&gt;"",Extractions!M7,"")</f>
        <v/>
      </c>
      <c r="E824" t="inlineStr">
        <is>
          <t>heures</t>
        </is>
      </c>
    </row>
    <row r="825">
      <c r="A825" s="257" t="n"/>
      <c r="B825" s="284" t="inlineStr">
        <is>
          <t>-</t>
        </is>
      </c>
      <c r="C825">
        <f>IF(Extractions!L8=38,Extractions!D8,"")</f>
        <v/>
      </c>
      <c r="D825">
        <f>IF(C825&lt;&gt;"",Extractions!M8,"")</f>
        <v/>
      </c>
      <c r="E825" t="inlineStr">
        <is>
          <t>heures</t>
        </is>
      </c>
    </row>
    <row r="826">
      <c r="A826" s="257" t="n"/>
      <c r="B826" s="284" t="inlineStr">
        <is>
          <t>-</t>
        </is>
      </c>
      <c r="C826">
        <f>IF(Extractions!L9=38,Extractions!D9,"")</f>
        <v/>
      </c>
      <c r="D826">
        <f>IF(C826&lt;&gt;"",Extractions!M9,"")</f>
        <v/>
      </c>
      <c r="E826" t="inlineStr">
        <is>
          <t>heures</t>
        </is>
      </c>
    </row>
    <row r="827">
      <c r="A827" s="257" t="n"/>
      <c r="B827" s="284" t="inlineStr">
        <is>
          <t>-</t>
        </is>
      </c>
      <c r="C827">
        <f>IF(Extractions!L10=38,Extractions!D10,"")</f>
        <v/>
      </c>
      <c r="D827">
        <f>IF(C827&lt;&gt;"",Extractions!M10,"")</f>
        <v/>
      </c>
      <c r="E827" t="inlineStr">
        <is>
          <t>heures</t>
        </is>
      </c>
    </row>
    <row r="828">
      <c r="A828" s="257" t="n"/>
      <c r="B828" s="284" t="inlineStr">
        <is>
          <t>-</t>
        </is>
      </c>
      <c r="C828">
        <f>IF(Extractions!L11=38,Extractions!D11,"")</f>
        <v/>
      </c>
      <c r="D828">
        <f>IF(C828&lt;&gt;"",Extractions!M11,"")</f>
        <v/>
      </c>
      <c r="E828" t="inlineStr">
        <is>
          <t>heures</t>
        </is>
      </c>
    </row>
    <row r="829">
      <c r="A829" s="257" t="n"/>
      <c r="B829" s="284" t="inlineStr">
        <is>
          <t>-</t>
        </is>
      </c>
      <c r="C829">
        <f>IF(Extractions!L12=38,Extractions!D12,"")</f>
        <v/>
      </c>
      <c r="D829">
        <f>IF(C829&lt;&gt;"",Extractions!M12,"")</f>
        <v/>
      </c>
      <c r="E829" t="inlineStr">
        <is>
          <t>heures</t>
        </is>
      </c>
    </row>
    <row r="830">
      <c r="A830" s="257" t="n"/>
      <c r="B830" s="284" t="inlineStr">
        <is>
          <t>-</t>
        </is>
      </c>
      <c r="C830">
        <f>IF(Extractions!L13=38,Extractions!D13,"")</f>
        <v/>
      </c>
      <c r="D830">
        <f>IF(C830&lt;&gt;"",Extractions!M13,"")</f>
        <v/>
      </c>
      <c r="E830" t="inlineStr">
        <is>
          <t>heures</t>
        </is>
      </c>
    </row>
    <row r="831">
      <c r="A831" s="257" t="n"/>
      <c r="B831" s="284" t="inlineStr">
        <is>
          <t>-</t>
        </is>
      </c>
      <c r="C831">
        <f>IF(Extractions!L14=38,Extractions!D14,"")</f>
        <v/>
      </c>
      <c r="D831">
        <f>IF(C831&lt;&gt;"",Extractions!M14,"")</f>
        <v/>
      </c>
      <c r="E831" t="inlineStr">
        <is>
          <t>heures</t>
        </is>
      </c>
    </row>
    <row r="832">
      <c r="A832" s="257" t="n"/>
      <c r="B832" s="284" t="inlineStr">
        <is>
          <t>-</t>
        </is>
      </c>
      <c r="C832">
        <f>IF(Extractions!L15=38,Extractions!D15,"")</f>
        <v/>
      </c>
      <c r="D832">
        <f>IF(C832&lt;&gt;"",Extractions!M15,"")</f>
        <v/>
      </c>
      <c r="E832" t="inlineStr">
        <is>
          <t>heures</t>
        </is>
      </c>
    </row>
    <row r="833">
      <c r="A833" s="257" t="n"/>
      <c r="B833" s="284" t="inlineStr">
        <is>
          <t>-</t>
        </is>
      </c>
      <c r="C833">
        <f>IF(Extractions!L16=38,Extractions!D16,"")</f>
        <v/>
      </c>
      <c r="D833">
        <f>IF(C833&lt;&gt;"",Extractions!M16,"")</f>
        <v/>
      </c>
      <c r="E833" t="inlineStr">
        <is>
          <t>heures</t>
        </is>
      </c>
    </row>
    <row r="834">
      <c r="A834" s="257" t="n"/>
      <c r="B834" s="284" t="inlineStr">
        <is>
          <t>-</t>
        </is>
      </c>
      <c r="C834">
        <f>IF(Extractions!L17=38,Extractions!D17,"")</f>
        <v/>
      </c>
      <c r="D834">
        <f>IF(C834&lt;&gt;"",Extractions!M17,"")</f>
        <v/>
      </c>
      <c r="E834" t="inlineStr">
        <is>
          <t>heures</t>
        </is>
      </c>
    </row>
    <row r="835">
      <c r="A835" s="257" t="n"/>
      <c r="B835" s="284" t="inlineStr">
        <is>
          <t>-</t>
        </is>
      </c>
      <c r="C835">
        <f>IF(Extractions!L18=38,Extractions!D18,"")</f>
        <v/>
      </c>
      <c r="D835">
        <f>IF(C835&lt;&gt;"",Extractions!M18,"")</f>
        <v/>
      </c>
      <c r="E835" t="inlineStr">
        <is>
          <t>heures</t>
        </is>
      </c>
    </row>
    <row r="836">
      <c r="A836" s="257" t="n"/>
      <c r="B836" s="284" t="inlineStr">
        <is>
          <t>-</t>
        </is>
      </c>
      <c r="C836">
        <f>IF(Extractions!L19=38,Extractions!D19,"")</f>
        <v/>
      </c>
      <c r="D836">
        <f>IF(C836&lt;&gt;"",Extractions!M19,"")</f>
        <v/>
      </c>
      <c r="E836" t="inlineStr">
        <is>
          <t>heures</t>
        </is>
      </c>
    </row>
    <row r="837">
      <c r="A837" s="257" t="n"/>
      <c r="B837" s="284" t="inlineStr">
        <is>
          <t>-</t>
        </is>
      </c>
      <c r="C837">
        <f>IF(Extractions!L20=38,Extractions!D20,"")</f>
        <v/>
      </c>
      <c r="D837">
        <f>IF(C837&lt;&gt;"",Extractions!M20,"")</f>
        <v/>
      </c>
      <c r="E837" t="inlineStr">
        <is>
          <t>heures</t>
        </is>
      </c>
    </row>
    <row r="838">
      <c r="A838" s="257" t="n"/>
      <c r="B838" s="284" t="inlineStr">
        <is>
          <t>-</t>
        </is>
      </c>
      <c r="C838">
        <f>IF(Extractions!L21=38,Extractions!D21,"")</f>
        <v/>
      </c>
      <c r="D838">
        <f>IF(C838&lt;&gt;"",Extractions!M21,"")</f>
        <v/>
      </c>
      <c r="E838" t="inlineStr">
        <is>
          <t>heures</t>
        </is>
      </c>
    </row>
    <row r="839">
      <c r="A839" s="257" t="n"/>
      <c r="B839" s="284" t="inlineStr">
        <is>
          <t>-</t>
        </is>
      </c>
      <c r="C839">
        <f>IF(Extractions!L22=38,Extractions!D22,"")</f>
        <v/>
      </c>
      <c r="D839">
        <f>IF(C839&lt;&gt;"",Extractions!M22,"")</f>
        <v/>
      </c>
      <c r="E839" t="inlineStr">
        <is>
          <t>heures</t>
        </is>
      </c>
    </row>
    <row r="840">
      <c r="A840" s="257" t="n"/>
      <c r="B840" s="284" t="inlineStr">
        <is>
          <t>-</t>
        </is>
      </c>
      <c r="C840">
        <f>IF(Extractions!L23=38,Extractions!D23,"")</f>
        <v/>
      </c>
      <c r="D840">
        <f>IF(C840&lt;&gt;"",Extractions!M23,"")</f>
        <v/>
      </c>
      <c r="E840" t="inlineStr">
        <is>
          <t>heures</t>
        </is>
      </c>
    </row>
    <row r="841">
      <c r="A841" s="257" t="n"/>
      <c r="B841" s="284" t="inlineStr">
        <is>
          <t>-</t>
        </is>
      </c>
      <c r="C841">
        <f>IF(Extractions!L24=38,Extractions!D24,"")</f>
        <v/>
      </c>
      <c r="D841">
        <f>IF(C841&lt;&gt;"",Extractions!M24,"")</f>
        <v/>
      </c>
      <c r="E841" t="inlineStr">
        <is>
          <t>heures</t>
        </is>
      </c>
    </row>
    <row r="842">
      <c r="A842" s="257" t="n"/>
      <c r="B842" s="284" t="inlineStr">
        <is>
          <t>-</t>
        </is>
      </c>
      <c r="C842">
        <f>IF(Extractions!L25=38,Extractions!D25,"")</f>
        <v/>
      </c>
      <c r="D842">
        <f>IF(C842&lt;&gt;"",Extractions!M25,"")</f>
        <v/>
      </c>
      <c r="E842" t="inlineStr">
        <is>
          <t>heures</t>
        </is>
      </c>
    </row>
    <row r="843">
      <c r="A843" s="257" t="n"/>
      <c r="B843" s="284" t="inlineStr">
        <is>
          <t>-</t>
        </is>
      </c>
      <c r="C843">
        <f>IF(Extractions!L26=38,Extractions!D26,"")</f>
        <v/>
      </c>
      <c r="D843">
        <f>IF(C843&lt;&gt;"",Extractions!M26,"")</f>
        <v/>
      </c>
      <c r="E843" t="inlineStr">
        <is>
          <t>heures</t>
        </is>
      </c>
    </row>
    <row r="844">
      <c r="A844" s="257" t="n"/>
      <c r="B844" s="284" t="inlineStr">
        <is>
          <t>-</t>
        </is>
      </c>
      <c r="C844">
        <f>IF(Extractions!L27=38,Extractions!D27,"")</f>
        <v/>
      </c>
      <c r="D844">
        <f>IF(C844&lt;&gt;"",Extractions!M27,"")</f>
        <v/>
      </c>
      <c r="E844" t="inlineStr">
        <is>
          <t>heures</t>
        </is>
      </c>
    </row>
    <row r="845">
      <c r="A845" s="257" t="n"/>
      <c r="B845" s="284" t="inlineStr">
        <is>
          <t>-</t>
        </is>
      </c>
      <c r="C845">
        <f>IF(Extractions!L28=38,Extractions!D28,"")</f>
        <v/>
      </c>
      <c r="D845">
        <f>IF(C845&lt;&gt;"",Extractions!M28,"")</f>
        <v/>
      </c>
      <c r="E845" t="inlineStr">
        <is>
          <t>heures</t>
        </is>
      </c>
    </row>
    <row r="846">
      <c r="A846" s="257" t="n"/>
      <c r="B846" s="284" t="inlineStr">
        <is>
          <t>-</t>
        </is>
      </c>
      <c r="C846">
        <f>IF(Extractions!L29=38,Extractions!D29,"")</f>
        <v/>
      </c>
      <c r="D846">
        <f>IF(C846&lt;&gt;"",Extractions!M29,"")</f>
        <v/>
      </c>
      <c r="E846" t="inlineStr">
        <is>
          <t>heures</t>
        </is>
      </c>
    </row>
    <row r="847">
      <c r="A847" s="257" t="n"/>
      <c r="B847" s="284" t="inlineStr">
        <is>
          <t>-</t>
        </is>
      </c>
      <c r="C847">
        <f>IF(Extractions!L30=38,Extractions!D30,"")</f>
        <v/>
      </c>
      <c r="D847">
        <f>IF(C847&lt;&gt;"",Extractions!M30,"")</f>
        <v/>
      </c>
      <c r="E847" t="inlineStr">
        <is>
          <t>heures</t>
        </is>
      </c>
    </row>
    <row r="848">
      <c r="A848" s="257" t="n"/>
      <c r="B848" s="284" t="inlineStr">
        <is>
          <t>-</t>
        </is>
      </c>
      <c r="C848">
        <f>IF(Extractions!L31=38,Extractions!D31,"")</f>
        <v/>
      </c>
      <c r="D848">
        <f>IF(C848&lt;&gt;"",Extractions!M31,"")</f>
        <v/>
      </c>
      <c r="E848" t="inlineStr">
        <is>
          <t>heures</t>
        </is>
      </c>
    </row>
    <row r="849">
      <c r="A849" s="257" t="n"/>
      <c r="B849" s="284" t="inlineStr">
        <is>
          <t>-</t>
        </is>
      </c>
      <c r="C849">
        <f>IF(Extractions!L32=38,Extractions!D32,"")</f>
        <v/>
      </c>
      <c r="D849">
        <f>IF(C849&lt;&gt;"",Extractions!M32,"")</f>
        <v/>
      </c>
      <c r="E849" t="inlineStr">
        <is>
          <t>heures</t>
        </is>
      </c>
    </row>
    <row r="850">
      <c r="A850" s="257" t="n"/>
      <c r="B850" s="284" t="inlineStr">
        <is>
          <t>-</t>
        </is>
      </c>
      <c r="C850">
        <f>IF(Extractions!L33=38,Extractions!D33,"")</f>
        <v/>
      </c>
      <c r="D850">
        <f>IF(C850&lt;&gt;"",Extractions!M33,"")</f>
        <v/>
      </c>
      <c r="E850" t="inlineStr">
        <is>
          <t>heures</t>
        </is>
      </c>
    </row>
    <row r="851">
      <c r="A851" s="257" t="n"/>
      <c r="B851" s="284" t="inlineStr">
        <is>
          <t>-</t>
        </is>
      </c>
      <c r="C851">
        <f>IF(Extractions!L34=38,Extractions!D34,"")</f>
        <v/>
      </c>
      <c r="D851">
        <f>IF(C851&lt;&gt;"",Extractions!M34,"")</f>
        <v/>
      </c>
      <c r="E851" t="inlineStr">
        <is>
          <t>heures</t>
        </is>
      </c>
    </row>
    <row r="852">
      <c r="A852" s="257" t="n"/>
      <c r="B852" s="284" t="inlineStr">
        <is>
          <t>-</t>
        </is>
      </c>
      <c r="C852">
        <f>IF(Extractions!L35=38,Extractions!D35,"")</f>
        <v/>
      </c>
      <c r="D852">
        <f>IF(C852&lt;&gt;"",Extractions!M35,"")</f>
        <v/>
      </c>
      <c r="E852" t="inlineStr">
        <is>
          <t>heures</t>
        </is>
      </c>
    </row>
    <row r="853">
      <c r="A853" s="257" t="n"/>
      <c r="B853" s="284" t="inlineStr">
        <is>
          <t>-</t>
        </is>
      </c>
      <c r="C853">
        <f>IF(Extractions!L36=38,Extractions!D36,"")</f>
        <v/>
      </c>
      <c r="D853">
        <f>IF(C853&lt;&gt;"",Extractions!M36,"")</f>
        <v/>
      </c>
      <c r="E853" t="inlineStr">
        <is>
          <t>heures</t>
        </is>
      </c>
    </row>
    <row r="854">
      <c r="A854" s="257" t="n"/>
      <c r="B854" s="284" t="inlineStr">
        <is>
          <t>-</t>
        </is>
      </c>
      <c r="C854">
        <f>IF(Extractions!L37=38,Extractions!D37,"")</f>
        <v/>
      </c>
      <c r="D854">
        <f>IF(C854&lt;&gt;"",Extractions!M37,"")</f>
        <v/>
      </c>
      <c r="E854" t="inlineStr">
        <is>
          <t>heures</t>
        </is>
      </c>
    </row>
    <row r="855">
      <c r="A855" s="257" t="n"/>
      <c r="B855" s="284" t="inlineStr">
        <is>
          <t>-</t>
        </is>
      </c>
      <c r="C855">
        <f>IF(Extractions!L38=38,Extractions!D38,"")</f>
        <v/>
      </c>
      <c r="D855">
        <f>IF(C855&lt;&gt;"",Extractions!M38,"")</f>
        <v/>
      </c>
      <c r="E855" t="inlineStr">
        <is>
          <t>heures</t>
        </is>
      </c>
    </row>
    <row r="856">
      <c r="A856" s="257" t="n"/>
      <c r="B856" s="284" t="inlineStr">
        <is>
          <t>-</t>
        </is>
      </c>
      <c r="C856">
        <f>IF(Extractions!L39=38,Extractions!D39,"")</f>
        <v/>
      </c>
      <c r="D856">
        <f>IF(C856&lt;&gt;"",Extractions!M39,"")</f>
        <v/>
      </c>
      <c r="E856" t="inlineStr">
        <is>
          <t>heures</t>
        </is>
      </c>
    </row>
    <row r="857">
      <c r="A857" s="257" t="n"/>
      <c r="B857" s="284" t="inlineStr">
        <is>
          <t>-</t>
        </is>
      </c>
      <c r="C857">
        <f>IF(Extractions!L40=38,Extractions!D40,"")</f>
        <v/>
      </c>
      <c r="D857">
        <f>IF(C857&lt;&gt;"",Extractions!M40,"")</f>
        <v/>
      </c>
      <c r="E857" t="inlineStr">
        <is>
          <t>heures</t>
        </is>
      </c>
    </row>
    <row r="858">
      <c r="A858" s="257" t="n"/>
      <c r="B858" s="284" t="inlineStr">
        <is>
          <t>-</t>
        </is>
      </c>
      <c r="C858">
        <f>IF(Extractions!L41=38,Extractions!D41,"")</f>
        <v/>
      </c>
      <c r="D858">
        <f>IF(C858&lt;&gt;"",Extractions!M41,"")</f>
        <v/>
      </c>
      <c r="E858" t="inlineStr">
        <is>
          <t>heures</t>
        </is>
      </c>
    </row>
    <row r="859">
      <c r="A859" s="257" t="n"/>
      <c r="B859" s="284" t="inlineStr">
        <is>
          <t>-</t>
        </is>
      </c>
      <c r="C859">
        <f>IF(Extractions!L42=38,Extractions!D42,"")</f>
        <v/>
      </c>
      <c r="D859">
        <f>IF(C859&lt;&gt;"",Extractions!M42,"")</f>
        <v/>
      </c>
      <c r="E859" t="inlineStr">
        <is>
          <t>heures</t>
        </is>
      </c>
    </row>
    <row r="860">
      <c r="A860" s="257" t="n"/>
      <c r="B860" s="284" t="inlineStr">
        <is>
          <t>-</t>
        </is>
      </c>
      <c r="C860">
        <f>IF(Extractions!L43=38,Extractions!D43,"")</f>
        <v/>
      </c>
      <c r="D860">
        <f>IF(C860&lt;&gt;"",Extractions!M43,"")</f>
        <v/>
      </c>
      <c r="E860" t="inlineStr">
        <is>
          <t>heures</t>
        </is>
      </c>
    </row>
    <row r="861">
      <c r="A861" s="257" t="n"/>
      <c r="B861" s="284" t="inlineStr">
        <is>
          <t>-</t>
        </is>
      </c>
      <c r="C861">
        <f>IF(Extractions!L44=38,Extractions!D44,"")</f>
        <v/>
      </c>
      <c r="D861">
        <f>IF(C861&lt;&gt;"",Extractions!M44,"")</f>
        <v/>
      </c>
      <c r="E861" t="inlineStr">
        <is>
          <t>heures</t>
        </is>
      </c>
    </row>
    <row r="862">
      <c r="A862" s="257" t="n"/>
      <c r="B862" s="284" t="inlineStr">
        <is>
          <t>-</t>
        </is>
      </c>
      <c r="C862">
        <f>IF(Extractions!L45=38,Extractions!D45,"")</f>
        <v/>
      </c>
      <c r="D862">
        <f>IF(C862&lt;&gt;"",Extractions!M45,"")</f>
        <v/>
      </c>
      <c r="E862" t="inlineStr">
        <is>
          <t>heures</t>
        </is>
      </c>
    </row>
    <row r="863">
      <c r="A863" s="257" t="n"/>
      <c r="B863" s="284" t="inlineStr">
        <is>
          <t>-</t>
        </is>
      </c>
      <c r="C863">
        <f>IF(Extractions!L46=38,Extractions!D46,"")</f>
        <v/>
      </c>
      <c r="D863">
        <f>IF(C863&lt;&gt;"",Extractions!M46,"")</f>
        <v/>
      </c>
      <c r="E863" t="inlineStr">
        <is>
          <t>heures</t>
        </is>
      </c>
    </row>
    <row r="864">
      <c r="A864" s="257" t="n"/>
      <c r="B864" s="284" t="inlineStr">
        <is>
          <t>-</t>
        </is>
      </c>
      <c r="C864">
        <f>IF(Extractions!L47=38,Extractions!D47,"")</f>
        <v/>
      </c>
      <c r="D864">
        <f>IF(C864&lt;&gt;"",Extractions!M47,"")</f>
        <v/>
      </c>
      <c r="E864" t="inlineStr">
        <is>
          <t>heures</t>
        </is>
      </c>
    </row>
    <row r="865">
      <c r="A865" s="257" t="n"/>
      <c r="B865" s="284" t="inlineStr">
        <is>
          <t>-</t>
        </is>
      </c>
      <c r="C865">
        <f>IF(Extractions!L48=38,Extractions!D48,"")</f>
        <v/>
      </c>
      <c r="D865">
        <f>IF(C865&lt;&gt;"",Extractions!M48,"")</f>
        <v/>
      </c>
      <c r="E865" t="inlineStr">
        <is>
          <t>heures</t>
        </is>
      </c>
    </row>
    <row r="866">
      <c r="A866" s="257" t="n"/>
      <c r="B866" s="284" t="inlineStr">
        <is>
          <t>-</t>
        </is>
      </c>
      <c r="C866">
        <f>IF(Extractions!L49=38,Extractions!D49,"")</f>
        <v/>
      </c>
      <c r="D866">
        <f>IF(C866&lt;&gt;"",Extractions!M49,"")</f>
        <v/>
      </c>
      <c r="E866" t="inlineStr">
        <is>
          <t>heures</t>
        </is>
      </c>
    </row>
    <row r="867">
      <c r="A867" s="257" t="n"/>
      <c r="B867" s="284" t="inlineStr">
        <is>
          <t>-</t>
        </is>
      </c>
      <c r="C867">
        <f>IF(Extractions!L50=38,Extractions!D50,"")</f>
        <v/>
      </c>
      <c r="D867">
        <f>IF(C867&lt;&gt;"",Extractions!M50,"")</f>
        <v/>
      </c>
      <c r="E867" t="inlineStr">
        <is>
          <t>heures</t>
        </is>
      </c>
    </row>
    <row r="868">
      <c r="A868" s="257" t="n"/>
      <c r="B868" s="284" t="inlineStr">
        <is>
          <t>-</t>
        </is>
      </c>
      <c r="C868">
        <f>IF(Extractions!L51=38,Extractions!D51,"")</f>
        <v/>
      </c>
      <c r="D868">
        <f>IF(C868&lt;&gt;"",Extractions!M51,"")</f>
        <v/>
      </c>
      <c r="E868" t="inlineStr">
        <is>
          <t>heures</t>
        </is>
      </c>
    </row>
    <row r="869">
      <c r="A869" s="257" t="n"/>
      <c r="B869" s="284" t="inlineStr">
        <is>
          <t>-</t>
        </is>
      </c>
      <c r="C869">
        <f>IF(Extractions!L52=38,Extractions!D52,"")</f>
        <v/>
      </c>
      <c r="D869">
        <f>IF(C869&lt;&gt;"",Extractions!M52,"")</f>
        <v/>
      </c>
      <c r="E869" t="inlineStr">
        <is>
          <t>heures</t>
        </is>
      </c>
    </row>
    <row r="870">
      <c r="A870" s="257" t="n"/>
      <c r="B870" s="284" t="inlineStr">
        <is>
          <t>-</t>
        </is>
      </c>
      <c r="C870">
        <f>IF(Extractions!L53=38,Extractions!D53,"")</f>
        <v/>
      </c>
      <c r="D870">
        <f>IF(C870&lt;&gt;"",Extractions!M53,"")</f>
        <v/>
      </c>
      <c r="E870" t="inlineStr">
        <is>
          <t>heures</t>
        </is>
      </c>
    </row>
    <row r="871">
      <c r="A871" s="257" t="n"/>
      <c r="B871" s="284" t="inlineStr">
        <is>
          <t>-</t>
        </is>
      </c>
      <c r="C871">
        <f>IF(Extractions!L54=38,Extractions!D54,"")</f>
        <v/>
      </c>
      <c r="D871">
        <f>IF(C871&lt;&gt;"",Extractions!M54,"")</f>
        <v/>
      </c>
      <c r="E871" t="inlineStr">
        <is>
          <t>heures</t>
        </is>
      </c>
    </row>
    <row r="872">
      <c r="A872" s="257" t="n"/>
      <c r="B872" s="284" t="inlineStr">
        <is>
          <t>-</t>
        </is>
      </c>
      <c r="C872">
        <f>IF(Extractions!L55=38,Extractions!D55,"")</f>
        <v/>
      </c>
      <c r="D872">
        <f>IF(C872&lt;&gt;"",Extractions!M55,"")</f>
        <v/>
      </c>
      <c r="E872" t="inlineStr">
        <is>
          <t>heures</t>
        </is>
      </c>
    </row>
    <row r="873">
      <c r="A873" s="257" t="n"/>
      <c r="B873" s="284" t="inlineStr">
        <is>
          <t>-</t>
        </is>
      </c>
      <c r="C873">
        <f>IF(Extractions!L56=38,Extractions!D56,"")</f>
        <v/>
      </c>
      <c r="D873">
        <f>IF(C873&lt;&gt;"",Extractions!M56,"")</f>
        <v/>
      </c>
      <c r="E873" t="inlineStr">
        <is>
          <t>heures</t>
        </is>
      </c>
    </row>
    <row r="874">
      <c r="A874" s="257" t="n"/>
      <c r="B874" s="284" t="inlineStr">
        <is>
          <t>-</t>
        </is>
      </c>
      <c r="C874">
        <f>IF(Extractions!L57=38,Extractions!D57,"")</f>
        <v/>
      </c>
      <c r="D874">
        <f>IF(C874&lt;&gt;"",Extractions!M57,"")</f>
        <v/>
      </c>
      <c r="E874" t="inlineStr">
        <is>
          <t>heures</t>
        </is>
      </c>
    </row>
    <row r="875">
      <c r="A875" s="257" t="n"/>
      <c r="B875" s="284" t="inlineStr">
        <is>
          <t>-</t>
        </is>
      </c>
      <c r="C875">
        <f>IF(Extractions!L58=38,Extractions!D58,"")</f>
        <v/>
      </c>
      <c r="D875">
        <f>IF(C875&lt;&gt;"",Extractions!M58,"")</f>
        <v/>
      </c>
      <c r="E875" t="inlineStr">
        <is>
          <t>heures</t>
        </is>
      </c>
    </row>
    <row r="876">
      <c r="A876" s="257" t="n"/>
      <c r="B876" s="284" t="inlineStr">
        <is>
          <t>-</t>
        </is>
      </c>
      <c r="C876">
        <f>IF(Extractions!L59=38,Extractions!D59,"")</f>
        <v/>
      </c>
      <c r="D876">
        <f>IF(C876&lt;&gt;"",Extractions!M59,"")</f>
        <v/>
      </c>
      <c r="E876" t="inlineStr">
        <is>
          <t>heures</t>
        </is>
      </c>
    </row>
    <row r="877">
      <c r="A877" s="257" t="n"/>
      <c r="B877" s="284" t="inlineStr">
        <is>
          <t>-</t>
        </is>
      </c>
      <c r="C877">
        <f>IF(Extractions!L60=38,Extractions!D60,"")</f>
        <v/>
      </c>
      <c r="D877">
        <f>IF(C877&lt;&gt;"",Extractions!M60,"")</f>
        <v/>
      </c>
      <c r="E877" t="inlineStr">
        <is>
          <t>heures</t>
        </is>
      </c>
    </row>
    <row r="878">
      <c r="A878" s="257" t="n"/>
      <c r="B878" s="284" t="inlineStr">
        <is>
          <t>-</t>
        </is>
      </c>
      <c r="C878">
        <f>IF(Extractions!L61=38,Extractions!D61,"")</f>
        <v/>
      </c>
      <c r="D878">
        <f>IF(C878&lt;&gt;"",Extractions!M61,"")</f>
        <v/>
      </c>
      <c r="E878" t="inlineStr">
        <is>
          <t>heures</t>
        </is>
      </c>
    </row>
    <row r="879">
      <c r="A879" s="257" t="n"/>
      <c r="B879" s="284" t="inlineStr">
        <is>
          <t>-</t>
        </is>
      </c>
      <c r="C879">
        <f>IF(Extractions!L62=38,Extractions!D62,"")</f>
        <v/>
      </c>
      <c r="D879">
        <f>IF(C879&lt;&gt;"",Extractions!M62,"")</f>
        <v/>
      </c>
      <c r="E879" t="inlineStr">
        <is>
          <t>heures</t>
        </is>
      </c>
    </row>
    <row r="880">
      <c r="A880" s="257" t="n"/>
      <c r="B880" s="284" t="inlineStr">
        <is>
          <t>-</t>
        </is>
      </c>
      <c r="C880">
        <f>IF(Extractions!L63=38,Extractions!D63,"")</f>
        <v/>
      </c>
      <c r="D880">
        <f>IF(C880&lt;&gt;"",Extractions!M63,"")</f>
        <v/>
      </c>
      <c r="E880" t="inlineStr">
        <is>
          <t>heures</t>
        </is>
      </c>
    </row>
    <row r="881">
      <c r="A881" s="257" t="n"/>
      <c r="B881" s="284" t="inlineStr">
        <is>
          <t>-</t>
        </is>
      </c>
      <c r="C881">
        <f>IF(Extractions!L64=38,Extractions!D64,"")</f>
        <v/>
      </c>
      <c r="D881">
        <f>IF(C881&lt;&gt;"",Extractions!M64,"")</f>
        <v/>
      </c>
      <c r="E881" t="inlineStr">
        <is>
          <t>heures</t>
        </is>
      </c>
    </row>
    <row r="882">
      <c r="A882" s="257" t="n"/>
      <c r="B882" s="284" t="inlineStr">
        <is>
          <t>-</t>
        </is>
      </c>
      <c r="C882">
        <f>IF(Extractions!L65=38,Extractions!D65,"")</f>
        <v/>
      </c>
      <c r="D882">
        <f>IF(C882&lt;&gt;"",Extractions!M65,"")</f>
        <v/>
      </c>
      <c r="E882" t="inlineStr">
        <is>
          <t>heures</t>
        </is>
      </c>
    </row>
    <row r="883">
      <c r="A883" s="257" t="n"/>
      <c r="B883" s="284" t="inlineStr">
        <is>
          <t>-</t>
        </is>
      </c>
      <c r="C883">
        <f>IF(Extractions!L66=38,Extractions!D66,"")</f>
        <v/>
      </c>
      <c r="D883">
        <f>IF(C883&lt;&gt;"",Extractions!M66,"")</f>
        <v/>
      </c>
      <c r="E883" t="inlineStr">
        <is>
          <t>heures</t>
        </is>
      </c>
    </row>
    <row r="884">
      <c r="A884" s="257" t="n"/>
      <c r="B884" s="284" t="inlineStr">
        <is>
          <t>-</t>
        </is>
      </c>
      <c r="C884">
        <f>IF(Extractions!L67=38,Extractions!D67,"")</f>
        <v/>
      </c>
      <c r="D884">
        <f>IF(C884&lt;&gt;"",Extractions!M67,"")</f>
        <v/>
      </c>
      <c r="E884" t="inlineStr">
        <is>
          <t>heures</t>
        </is>
      </c>
    </row>
    <row r="885">
      <c r="A885" s="257" t="n"/>
      <c r="B885" s="284" t="inlineStr">
        <is>
          <t>-</t>
        </is>
      </c>
      <c r="C885">
        <f>IF(Extractions!L68=38,Extractions!D68,"")</f>
        <v/>
      </c>
      <c r="D885">
        <f>IF(C885&lt;&gt;"",Extractions!M68,"")</f>
        <v/>
      </c>
      <c r="E885" t="inlineStr">
        <is>
          <t>heures</t>
        </is>
      </c>
    </row>
    <row r="886">
      <c r="A886" s="257" t="n"/>
      <c r="B886" s="284" t="inlineStr">
        <is>
          <t>-</t>
        </is>
      </c>
      <c r="C886">
        <f>IF(Extractions!L69=38,Extractions!D69,"")</f>
        <v/>
      </c>
      <c r="D886">
        <f>IF(C886&lt;&gt;"",Extractions!M69,"")</f>
        <v/>
      </c>
      <c r="E886" t="inlineStr">
        <is>
          <t>heures</t>
        </is>
      </c>
    </row>
    <row r="887">
      <c r="A887" s="257" t="n"/>
      <c r="B887" s="284" t="inlineStr">
        <is>
          <t>-</t>
        </is>
      </c>
      <c r="C887">
        <f>IF(Extractions!L70=38,Extractions!D70,"")</f>
        <v/>
      </c>
      <c r="D887">
        <f>IF(C887&lt;&gt;"",Extractions!M70,"")</f>
        <v/>
      </c>
      <c r="E887" t="inlineStr">
        <is>
          <t>heures</t>
        </is>
      </c>
    </row>
    <row r="888">
      <c r="A888" s="257" t="n"/>
      <c r="B888" s="284" t="inlineStr">
        <is>
          <t>-</t>
        </is>
      </c>
      <c r="C888">
        <f>IF(Extractions!L71=38,Extractions!D71,"")</f>
        <v/>
      </c>
      <c r="D888">
        <f>IF(C888&lt;&gt;"",Extractions!M71,"")</f>
        <v/>
      </c>
      <c r="E888" t="inlineStr">
        <is>
          <t>heures</t>
        </is>
      </c>
    </row>
    <row r="889">
      <c r="A889" s="257" t="n"/>
      <c r="B889" s="284" t="inlineStr">
        <is>
          <t>-</t>
        </is>
      </c>
      <c r="C889">
        <f>IF(Extractions!L72=38,Extractions!D72,"")</f>
        <v/>
      </c>
      <c r="D889">
        <f>IF(C889&lt;&gt;"",Extractions!M72,"")</f>
        <v/>
      </c>
      <c r="E889" t="inlineStr">
        <is>
          <t>heures</t>
        </is>
      </c>
    </row>
    <row r="890">
      <c r="A890" s="257" t="n"/>
      <c r="B890" s="284" t="inlineStr">
        <is>
          <t>-</t>
        </is>
      </c>
      <c r="C890">
        <f>IF(Extractions!L73=38,Extractions!D73,"")</f>
        <v/>
      </c>
      <c r="D890">
        <f>IF(C890&lt;&gt;"",Extractions!M73,"")</f>
        <v/>
      </c>
      <c r="E890" t="inlineStr">
        <is>
          <t>heures</t>
        </is>
      </c>
    </row>
    <row r="891">
      <c r="A891" s="257" t="n"/>
      <c r="B891" s="284" t="inlineStr">
        <is>
          <t>-</t>
        </is>
      </c>
      <c r="C891">
        <f>IF(Extractions!L74=38,Extractions!D74,"")</f>
        <v/>
      </c>
      <c r="D891">
        <f>IF(C891&lt;&gt;"",Extractions!M74,"")</f>
        <v/>
      </c>
      <c r="E891" t="inlineStr">
        <is>
          <t>heures</t>
        </is>
      </c>
    </row>
    <row r="892">
      <c r="A892" s="257" t="n"/>
      <c r="B892" s="284" t="inlineStr">
        <is>
          <t>-</t>
        </is>
      </c>
      <c r="C892">
        <f>IF(Extractions!L75=38,Extractions!D75,"")</f>
        <v/>
      </c>
      <c r="D892">
        <f>IF(C892&lt;&gt;"",Extractions!M75,"")</f>
        <v/>
      </c>
      <c r="E892" t="inlineStr">
        <is>
          <t>heures</t>
        </is>
      </c>
    </row>
    <row r="893">
      <c r="A893" s="257" t="n"/>
      <c r="B893" s="284" t="inlineStr">
        <is>
          <t>-</t>
        </is>
      </c>
      <c r="C893">
        <f>IF(Extractions!L76=38,Extractions!D76,"")</f>
        <v/>
      </c>
      <c r="D893">
        <f>IF(C893&lt;&gt;"",Extractions!M76,"")</f>
        <v/>
      </c>
      <c r="E893" t="inlineStr">
        <is>
          <t>heures</t>
        </is>
      </c>
    </row>
    <row r="894">
      <c r="A894" s="257" t="n"/>
      <c r="B894" s="284" t="inlineStr">
        <is>
          <t>-</t>
        </is>
      </c>
      <c r="C894">
        <f>IF(Extractions!L77=38,Extractions!D77,"")</f>
        <v/>
      </c>
      <c r="D894">
        <f>IF(C894&lt;&gt;"",Extractions!M77,"")</f>
        <v/>
      </c>
      <c r="E894" t="inlineStr">
        <is>
          <t>heures</t>
        </is>
      </c>
    </row>
    <row r="895">
      <c r="A895" s="257" t="n"/>
      <c r="B895" s="284" t="inlineStr">
        <is>
          <t>-</t>
        </is>
      </c>
      <c r="C895">
        <f>IF(Extractions!L78=38,Extractions!D78,"")</f>
        <v/>
      </c>
      <c r="D895">
        <f>IF(C895&lt;&gt;"",Extractions!M78,"")</f>
        <v/>
      </c>
      <c r="E895" t="inlineStr">
        <is>
          <t>heures</t>
        </is>
      </c>
    </row>
    <row r="896">
      <c r="A896" s="257" t="n"/>
      <c r="B896" s="284" t="inlineStr">
        <is>
          <t>-</t>
        </is>
      </c>
      <c r="C896">
        <f>IF(Extractions!L79=38,Extractions!D79,"")</f>
        <v/>
      </c>
      <c r="D896">
        <f>IF(C896&lt;&gt;"",Extractions!M79,"")</f>
        <v/>
      </c>
      <c r="E896" t="inlineStr">
        <is>
          <t>heures</t>
        </is>
      </c>
    </row>
    <row r="897">
      <c r="A897" s="257" t="n"/>
      <c r="B897" s="284" t="inlineStr">
        <is>
          <t>-</t>
        </is>
      </c>
      <c r="C897">
        <f>IF(Extractions!L80=38,Extractions!D80,"")</f>
        <v/>
      </c>
      <c r="D897">
        <f>IF(C897&lt;&gt;"",Extractions!M80,"")</f>
        <v/>
      </c>
      <c r="E897" t="inlineStr">
        <is>
          <t>heures</t>
        </is>
      </c>
    </row>
    <row r="898">
      <c r="A898" s="257" t="n"/>
      <c r="B898" s="284" t="inlineStr">
        <is>
          <t>-</t>
        </is>
      </c>
      <c r="C898">
        <f>IF(Extractions!L81=38,Extractions!D81,"")</f>
        <v/>
      </c>
      <c r="D898">
        <f>IF(C898&lt;&gt;"",Extractions!M81,"")</f>
        <v/>
      </c>
      <c r="E898" t="inlineStr">
        <is>
          <t>heures</t>
        </is>
      </c>
    </row>
    <row r="899">
      <c r="A899" s="257" t="n"/>
      <c r="B899" s="284" t="inlineStr">
        <is>
          <t>-</t>
        </is>
      </c>
      <c r="C899">
        <f>IF(Extractions!L82=38,Extractions!D82,"")</f>
        <v/>
      </c>
      <c r="D899">
        <f>IF(C899&lt;&gt;"",Extractions!M82,"")</f>
        <v/>
      </c>
      <c r="E899" t="inlineStr">
        <is>
          <t>heures</t>
        </is>
      </c>
    </row>
    <row r="900">
      <c r="A900" s="257" t="n"/>
      <c r="B900" s="284" t="inlineStr">
        <is>
          <t>-</t>
        </is>
      </c>
      <c r="C900">
        <f>IF(Extractions!L83=38,Extractions!D83,"")</f>
        <v/>
      </c>
      <c r="D900">
        <f>IF(C900&lt;&gt;"",Extractions!M83,"")</f>
        <v/>
      </c>
      <c r="E900" t="inlineStr">
        <is>
          <t>heures</t>
        </is>
      </c>
    </row>
    <row r="901">
      <c r="A901" s="257" t="n"/>
      <c r="B901" s="284" t="inlineStr">
        <is>
          <t>-</t>
        </is>
      </c>
      <c r="C901">
        <f>IF(Extractions!L84=38,Extractions!D84,"")</f>
        <v/>
      </c>
      <c r="D901">
        <f>IF(C901&lt;&gt;"",Extractions!M84,"")</f>
        <v/>
      </c>
      <c r="E901" t="inlineStr">
        <is>
          <t>heures</t>
        </is>
      </c>
    </row>
    <row r="902">
      <c r="A902" s="257" t="n"/>
      <c r="B902" s="284" t="inlineStr">
        <is>
          <t>-</t>
        </is>
      </c>
      <c r="C902">
        <f>IF(Extractions!L85=38,Extractions!D85,"")</f>
        <v/>
      </c>
      <c r="D902">
        <f>IF(C902&lt;&gt;"",Extractions!M85,"")</f>
        <v/>
      </c>
      <c r="E902" t="inlineStr">
        <is>
          <t>heures</t>
        </is>
      </c>
    </row>
    <row r="903">
      <c r="A903" s="257" t="n"/>
      <c r="B903" s="284" t="inlineStr">
        <is>
          <t>-</t>
        </is>
      </c>
      <c r="C903">
        <f>IF(Extractions!L86=38,Extractions!D86,"")</f>
        <v/>
      </c>
      <c r="D903">
        <f>IF(C903&lt;&gt;"",Extractions!M86,"")</f>
        <v/>
      </c>
      <c r="E903" t="inlineStr">
        <is>
          <t>heures</t>
        </is>
      </c>
    </row>
    <row r="904">
      <c r="A904" s="257" t="n"/>
      <c r="B904" s="284" t="inlineStr">
        <is>
          <t>-</t>
        </is>
      </c>
      <c r="C904">
        <f>IF(Extractions!L87=38,Extractions!D87,"")</f>
        <v/>
      </c>
      <c r="D904">
        <f>IF(C904&lt;&gt;"",Extractions!M87,"")</f>
        <v/>
      </c>
      <c r="E904" t="inlineStr">
        <is>
          <t>heures</t>
        </is>
      </c>
    </row>
    <row r="905">
      <c r="A905" s="257" t="n"/>
      <c r="B905" s="284" t="inlineStr">
        <is>
          <t>-</t>
        </is>
      </c>
      <c r="C905">
        <f>IF(Extractions!L88=38,Extractions!D88,"")</f>
        <v/>
      </c>
      <c r="D905">
        <f>IF(C905&lt;&gt;"",Extractions!M88,"")</f>
        <v/>
      </c>
      <c r="E905" t="inlineStr">
        <is>
          <t>heures</t>
        </is>
      </c>
    </row>
    <row r="906">
      <c r="A906" s="257" t="n"/>
      <c r="B906" s="284" t="inlineStr">
        <is>
          <t>-</t>
        </is>
      </c>
      <c r="C906">
        <f>IF(Extractions!L89=38,Extractions!D89,"")</f>
        <v/>
      </c>
      <c r="D906">
        <f>IF(C906&lt;&gt;"",Extractions!M89,"")</f>
        <v/>
      </c>
      <c r="E906" t="inlineStr">
        <is>
          <t>heures</t>
        </is>
      </c>
    </row>
    <row r="907">
      <c r="A907" s="257" t="n"/>
      <c r="B907" s="284" t="inlineStr">
        <is>
          <t>-</t>
        </is>
      </c>
      <c r="C907">
        <f>IF(Extractions!L90=38,Extractions!D90,"")</f>
        <v/>
      </c>
      <c r="D907">
        <f>IF(C907&lt;&gt;"",Extractions!M90,"")</f>
        <v/>
      </c>
      <c r="E907" t="inlineStr">
        <is>
          <t>heures</t>
        </is>
      </c>
    </row>
    <row r="908">
      <c r="A908" s="257" t="n"/>
      <c r="B908" s="284" t="inlineStr">
        <is>
          <t>-</t>
        </is>
      </c>
      <c r="C908">
        <f>IF(Extractions!L91=38,Extractions!D91,"")</f>
        <v/>
      </c>
      <c r="D908">
        <f>IF(C908&lt;&gt;"",Extractions!M91,"")</f>
        <v/>
      </c>
      <c r="E908" t="inlineStr">
        <is>
          <t>heures</t>
        </is>
      </c>
    </row>
    <row r="909">
      <c r="A909" s="257" t="n"/>
      <c r="B909" s="284" t="inlineStr">
        <is>
          <t>-</t>
        </is>
      </c>
      <c r="C909">
        <f>IF(Extractions!L92=38,Extractions!D92,"")</f>
        <v/>
      </c>
      <c r="D909">
        <f>IF(C909&lt;&gt;"",Extractions!M92,"")</f>
        <v/>
      </c>
      <c r="E909" t="inlineStr">
        <is>
          <t>heures</t>
        </is>
      </c>
    </row>
    <row r="910">
      <c r="A910" s="257" t="n"/>
      <c r="B910" s="284" t="inlineStr">
        <is>
          <t>-</t>
        </is>
      </c>
      <c r="C910">
        <f>IF(Extractions!L93=38,Extractions!D93,"")</f>
        <v/>
      </c>
      <c r="D910">
        <f>IF(C910&lt;&gt;"",Extractions!M93,"")</f>
        <v/>
      </c>
      <c r="E910" t="inlineStr">
        <is>
          <t>heures</t>
        </is>
      </c>
    </row>
    <row r="911">
      <c r="A911" s="257" t="n"/>
      <c r="B911" s="284" t="inlineStr">
        <is>
          <t>-</t>
        </is>
      </c>
      <c r="C911">
        <f>IF(Extractions!L94=38,Extractions!D94,"")</f>
        <v/>
      </c>
      <c r="D911">
        <f>IF(C911&lt;&gt;"",Extractions!M94,"")</f>
        <v/>
      </c>
      <c r="E911" t="inlineStr">
        <is>
          <t>heures</t>
        </is>
      </c>
    </row>
    <row r="912">
      <c r="A912" s="257" t="n"/>
      <c r="B912" s="284" t="inlineStr">
        <is>
          <t>-</t>
        </is>
      </c>
      <c r="C912">
        <f>IF(Extractions!L95=38,Extractions!D95,"")</f>
        <v/>
      </c>
      <c r="D912">
        <f>IF(C912&lt;&gt;"",Extractions!M95,"")</f>
        <v/>
      </c>
      <c r="E912" t="inlineStr">
        <is>
          <t>heures</t>
        </is>
      </c>
    </row>
    <row r="913">
      <c r="A913" s="257" t="n"/>
      <c r="B913" s="284" t="inlineStr">
        <is>
          <t>-</t>
        </is>
      </c>
      <c r="C913">
        <f>IF(Extractions!L96=38,Extractions!D96,"")</f>
        <v/>
      </c>
      <c r="D913">
        <f>IF(C913&lt;&gt;"",Extractions!M96,"")</f>
        <v/>
      </c>
      <c r="E913" t="inlineStr">
        <is>
          <t>heures</t>
        </is>
      </c>
    </row>
    <row r="914">
      <c r="A914" s="257" t="n"/>
      <c r="B914" s="284" t="inlineStr">
        <is>
          <t>-</t>
        </is>
      </c>
      <c r="C914">
        <f>IF(Extractions!L97=38,Extractions!D97,"")</f>
        <v/>
      </c>
      <c r="D914">
        <f>IF(C914&lt;&gt;"",Extractions!M97,"")</f>
        <v/>
      </c>
      <c r="E914" t="inlineStr">
        <is>
          <t>heures</t>
        </is>
      </c>
    </row>
    <row r="915">
      <c r="A915" s="257" t="n"/>
      <c r="B915" s="284" t="inlineStr">
        <is>
          <t>-</t>
        </is>
      </c>
      <c r="C915">
        <f>IF(Extractions!L98=38,Extractions!D98,"")</f>
        <v/>
      </c>
      <c r="D915">
        <f>IF(C915&lt;&gt;"",Extractions!M98,"")</f>
        <v/>
      </c>
      <c r="E915" t="inlineStr">
        <is>
          <t>heures</t>
        </is>
      </c>
    </row>
    <row r="916">
      <c r="A916" s="257" t="n"/>
      <c r="B916" s="284" t="inlineStr">
        <is>
          <t>-</t>
        </is>
      </c>
      <c r="C916">
        <f>IF(Extractions!L99=38,Extractions!D99,"")</f>
        <v/>
      </c>
      <c r="D916">
        <f>IF(C916&lt;&gt;"",Extractions!M99,"")</f>
        <v/>
      </c>
      <c r="E916" t="inlineStr">
        <is>
          <t>heures</t>
        </is>
      </c>
    </row>
    <row r="917">
      <c r="A917" s="257" t="n"/>
      <c r="B917" s="284" t="inlineStr">
        <is>
          <t>-</t>
        </is>
      </c>
      <c r="C917">
        <f>IF(Extractions!L100=38,Extractions!D100,"")</f>
        <v/>
      </c>
      <c r="D917">
        <f>IF(C917&lt;&gt;"",Extractions!M100,"")</f>
        <v/>
      </c>
      <c r="E917" t="inlineStr">
        <is>
          <t>heures</t>
        </is>
      </c>
    </row>
    <row r="918">
      <c r="A918" s="257" t="n"/>
      <c r="B918" s="284" t="inlineStr">
        <is>
          <t>-</t>
        </is>
      </c>
      <c r="C918">
        <f>IF(Extractions!L101=38,Extractions!D101,"")</f>
        <v/>
      </c>
      <c r="D918">
        <f>IF(C918&lt;&gt;"",Extractions!M101,"")</f>
        <v/>
      </c>
      <c r="E918" t="inlineStr">
        <is>
          <t>heures</t>
        </is>
      </c>
    </row>
    <row r="919">
      <c r="A919" s="257" t="n"/>
      <c r="B919" s="284" t="inlineStr">
        <is>
          <t>-</t>
        </is>
      </c>
      <c r="C919">
        <f>IF(Extractions!L102=38,Extractions!D102,"")</f>
        <v/>
      </c>
      <c r="D919">
        <f>IF(C919&lt;&gt;"",Extractions!M102,"")</f>
        <v/>
      </c>
      <c r="E919" t="inlineStr">
        <is>
          <t>heures</t>
        </is>
      </c>
    </row>
    <row r="920">
      <c r="A920" s="257" t="n"/>
      <c r="B920" s="284" t="inlineStr">
        <is>
          <t>-</t>
        </is>
      </c>
      <c r="C920">
        <f>IF(Extractions!L103=38,Extractions!D103,"")</f>
        <v/>
      </c>
      <c r="D920">
        <f>IF(C920&lt;&gt;"",Extractions!M103,"")</f>
        <v/>
      </c>
      <c r="E920" t="inlineStr">
        <is>
          <t>heures</t>
        </is>
      </c>
    </row>
    <row r="921">
      <c r="A921" s="257" t="n"/>
      <c r="B921" s="284" t="inlineStr">
        <is>
          <t>-</t>
        </is>
      </c>
      <c r="C921">
        <f>IF(Extractions!L104=38,Extractions!D104,"")</f>
        <v/>
      </c>
      <c r="D921">
        <f>IF(C921&lt;&gt;"",Extractions!M104,"")</f>
        <v/>
      </c>
      <c r="E921" t="inlineStr">
        <is>
          <t>heures</t>
        </is>
      </c>
    </row>
    <row r="922">
      <c r="A922" s="257" t="n"/>
      <c r="B922" s="284" t="inlineStr">
        <is>
          <t>-</t>
        </is>
      </c>
      <c r="C922">
        <f>IF(Extractions!L105=38,Extractions!D105,"")</f>
        <v/>
      </c>
      <c r="D922">
        <f>IF(C922&lt;&gt;"",Extractions!M105,"")</f>
        <v/>
      </c>
      <c r="E922" t="inlineStr">
        <is>
          <t>heures</t>
        </is>
      </c>
    </row>
    <row r="923">
      <c r="A923" s="257" t="n"/>
      <c r="B923" s="284" t="inlineStr">
        <is>
          <t>-</t>
        </is>
      </c>
      <c r="C923">
        <f>IF(Extractions!L106=38,Extractions!D106,"")</f>
        <v/>
      </c>
      <c r="D923">
        <f>IF(C923&lt;&gt;"",Extractions!M106,"")</f>
        <v/>
      </c>
      <c r="E923" t="inlineStr">
        <is>
          <t>heures</t>
        </is>
      </c>
    </row>
    <row r="924">
      <c r="A924" s="257" t="n"/>
      <c r="B924" s="284" t="inlineStr">
        <is>
          <t>-</t>
        </is>
      </c>
      <c r="C924">
        <f>IF(Extractions!L107=38,Extractions!D107,"")</f>
        <v/>
      </c>
      <c r="D924">
        <f>IF(C924&lt;&gt;"",Extractions!M107,"")</f>
        <v/>
      </c>
      <c r="E924" t="inlineStr">
        <is>
          <t>heures</t>
        </is>
      </c>
    </row>
    <row r="925">
      <c r="A925" s="257" t="n"/>
      <c r="B925" s="284" t="inlineStr">
        <is>
          <t>-</t>
        </is>
      </c>
      <c r="C925">
        <f>IF(Extractions!L108=38,Extractions!D108,"")</f>
        <v/>
      </c>
      <c r="D925">
        <f>IF(C925&lt;&gt;"",Extractions!M108,"")</f>
        <v/>
      </c>
      <c r="E925" t="inlineStr">
        <is>
          <t>heures</t>
        </is>
      </c>
    </row>
    <row r="926">
      <c r="A926" s="257" t="n"/>
      <c r="B926" s="284" t="inlineStr">
        <is>
          <t>-</t>
        </is>
      </c>
      <c r="C926">
        <f>IF(Extractions!L109=38,Extractions!D109,"")</f>
        <v/>
      </c>
      <c r="D926">
        <f>IF(C926&lt;&gt;"",Extractions!M109,"")</f>
        <v/>
      </c>
      <c r="E926" t="inlineStr">
        <is>
          <t>heures</t>
        </is>
      </c>
    </row>
    <row r="927">
      <c r="A927" s="257" t="n"/>
      <c r="B927" s="284" t="inlineStr">
        <is>
          <t>-</t>
        </is>
      </c>
      <c r="C927">
        <f>IF(Extractions!L110=38,Extractions!D110,"")</f>
        <v/>
      </c>
      <c r="D927">
        <f>IF(C927&lt;&gt;"",Extractions!M110,"")</f>
        <v/>
      </c>
      <c r="E927" t="inlineStr">
        <is>
          <t>heures</t>
        </is>
      </c>
    </row>
    <row r="928">
      <c r="A928" s="257" t="n"/>
      <c r="B928" s="284" t="inlineStr">
        <is>
          <t>-</t>
        </is>
      </c>
      <c r="C928">
        <f>IF(Extractions!L111=38,Extractions!D111,"")</f>
        <v/>
      </c>
      <c r="D928">
        <f>IF(C928&lt;&gt;"",Extractions!M111,"")</f>
        <v/>
      </c>
      <c r="E928" t="inlineStr">
        <is>
          <t>heures</t>
        </is>
      </c>
    </row>
    <row r="929">
      <c r="A929" s="257" t="n"/>
      <c r="B929" s="284" t="inlineStr">
        <is>
          <t>-</t>
        </is>
      </c>
      <c r="C929">
        <f>IF(Extractions!L112=38,Extractions!D112,"")</f>
        <v/>
      </c>
      <c r="D929">
        <f>IF(C929&lt;&gt;"",Extractions!M112,"")</f>
        <v/>
      </c>
      <c r="E929" t="inlineStr">
        <is>
          <t>heures</t>
        </is>
      </c>
    </row>
    <row r="930">
      <c r="A930" s="257" t="n"/>
      <c r="B930" s="284" t="inlineStr">
        <is>
          <t>-</t>
        </is>
      </c>
      <c r="C930">
        <f>IF(Extractions!L113=38,Extractions!D113,"")</f>
        <v/>
      </c>
      <c r="D930">
        <f>IF(C930&lt;&gt;"",Extractions!M113,"")</f>
        <v/>
      </c>
      <c r="E930" t="inlineStr">
        <is>
          <t>heures</t>
        </is>
      </c>
    </row>
    <row r="931">
      <c r="A931" s="257" t="n"/>
      <c r="B931" s="284" t="inlineStr">
        <is>
          <t>-</t>
        </is>
      </c>
      <c r="C931">
        <f>IF(Extractions!L114=38,Extractions!D114,"")</f>
        <v/>
      </c>
      <c r="D931">
        <f>IF(C931&lt;&gt;"",Extractions!M114,"")</f>
        <v/>
      </c>
      <c r="E931" t="inlineStr">
        <is>
          <t>heures</t>
        </is>
      </c>
    </row>
    <row r="932">
      <c r="A932" s="257" t="n"/>
      <c r="B932" s="284" t="inlineStr">
        <is>
          <t>-</t>
        </is>
      </c>
      <c r="C932">
        <f>IF(Extractions!L115=38,Extractions!D115,"")</f>
        <v/>
      </c>
      <c r="D932">
        <f>IF(C932&lt;&gt;"",Extractions!M115,"")</f>
        <v/>
      </c>
      <c r="E932" t="inlineStr">
        <is>
          <t>heures</t>
        </is>
      </c>
    </row>
    <row r="933">
      <c r="A933" s="257" t="n"/>
      <c r="B933" s="284" t="inlineStr">
        <is>
          <t>-</t>
        </is>
      </c>
      <c r="C933">
        <f>IF(Extractions!L116=38,Extractions!D116,"")</f>
        <v/>
      </c>
      <c r="D933">
        <f>IF(C933&lt;&gt;"",Extractions!M116,"")</f>
        <v/>
      </c>
      <c r="E933" t="inlineStr">
        <is>
          <t>heures</t>
        </is>
      </c>
    </row>
    <row r="934">
      <c r="A934" s="257" t="n"/>
      <c r="B934" s="284" t="inlineStr">
        <is>
          <t>-</t>
        </is>
      </c>
      <c r="C934">
        <f>IF(Extractions!L117=38,Extractions!D117,"")</f>
        <v/>
      </c>
      <c r="D934">
        <f>IF(C934&lt;&gt;"",Extractions!M117,"")</f>
        <v/>
      </c>
      <c r="E934" t="inlineStr">
        <is>
          <t>heures</t>
        </is>
      </c>
    </row>
    <row r="935">
      <c r="A935" s="257" t="n"/>
      <c r="B935" s="284" t="inlineStr">
        <is>
          <t>-</t>
        </is>
      </c>
      <c r="C935">
        <f>IF(Extractions!L118=38,Extractions!D118,"")</f>
        <v/>
      </c>
      <c r="D935">
        <f>IF(C935&lt;&gt;"",Extractions!M118,"")</f>
        <v/>
      </c>
      <c r="E935" t="inlineStr">
        <is>
          <t>heures</t>
        </is>
      </c>
    </row>
    <row r="936">
      <c r="A936" s="257" t="n"/>
      <c r="B936" s="284" t="inlineStr">
        <is>
          <t>-</t>
        </is>
      </c>
      <c r="C936">
        <f>IF(Extractions!L119=38,Extractions!D119,"")</f>
        <v/>
      </c>
      <c r="D936">
        <f>IF(C936&lt;&gt;"",Extractions!M119,"")</f>
        <v/>
      </c>
      <c r="E936" t="inlineStr">
        <is>
          <t>heures</t>
        </is>
      </c>
    </row>
    <row r="937">
      <c r="A937" s="257" t="n"/>
      <c r="B937" s="284" t="inlineStr">
        <is>
          <t>-</t>
        </is>
      </c>
      <c r="C937">
        <f>IF(Extractions!L120=38,Extractions!D120,"")</f>
        <v/>
      </c>
      <c r="D937">
        <f>IF(C937&lt;&gt;"",Extractions!M120,"")</f>
        <v/>
      </c>
      <c r="E937" t="inlineStr">
        <is>
          <t>heures</t>
        </is>
      </c>
    </row>
    <row r="938">
      <c r="A938" s="257" t="n"/>
      <c r="B938" s="284" t="inlineStr">
        <is>
          <t>-</t>
        </is>
      </c>
      <c r="C938">
        <f>IF(Extractions!L121=38,Extractions!D121,"")</f>
        <v/>
      </c>
      <c r="D938">
        <f>IF(C938&lt;&gt;"",Extractions!M121,"")</f>
        <v/>
      </c>
      <c r="E938" t="inlineStr">
        <is>
          <t>heures</t>
        </is>
      </c>
    </row>
    <row r="939">
      <c r="A939" s="257" t="n"/>
      <c r="B939" s="284" t="inlineStr">
        <is>
          <t>-</t>
        </is>
      </c>
      <c r="C939">
        <f>IF(Extractions!L122=38,Extractions!D122,"")</f>
        <v/>
      </c>
      <c r="D939">
        <f>IF(C939&lt;&gt;"",Extractions!M122,"")</f>
        <v/>
      </c>
      <c r="E939" t="inlineStr">
        <is>
          <t>heures</t>
        </is>
      </c>
    </row>
    <row r="940">
      <c r="A940" s="257" t="n"/>
      <c r="B940" s="284" t="inlineStr">
        <is>
          <t>-</t>
        </is>
      </c>
      <c r="C940">
        <f>IF(Extractions!L123=38,Extractions!D123,"")</f>
        <v/>
      </c>
      <c r="D940">
        <f>IF(C940&lt;&gt;"",Extractions!M123,"")</f>
        <v/>
      </c>
      <c r="E940" t="inlineStr">
        <is>
          <t>heures</t>
        </is>
      </c>
    </row>
    <row r="941">
      <c r="A941" s="257" t="n"/>
      <c r="B941" s="284" t="inlineStr">
        <is>
          <t>-</t>
        </is>
      </c>
      <c r="C941">
        <f>IF(Extractions!L124=38,Extractions!D124,"")</f>
        <v/>
      </c>
      <c r="D941">
        <f>IF(C941&lt;&gt;"",Extractions!M124,"")</f>
        <v/>
      </c>
      <c r="E941" t="inlineStr">
        <is>
          <t>heures</t>
        </is>
      </c>
    </row>
    <row r="942">
      <c r="A942" s="257" t="n"/>
      <c r="B942" s="284" t="inlineStr">
        <is>
          <t>-</t>
        </is>
      </c>
      <c r="C942">
        <f>IF(Extractions!L125=38,Extractions!D125,"")</f>
        <v/>
      </c>
      <c r="D942">
        <f>IF(C942&lt;&gt;"",Extractions!M125,"")</f>
        <v/>
      </c>
      <c r="E942" t="inlineStr">
        <is>
          <t>heures</t>
        </is>
      </c>
    </row>
    <row r="943">
      <c r="A943" s="257" t="n"/>
      <c r="B943" s="284" t="inlineStr">
        <is>
          <t>-</t>
        </is>
      </c>
      <c r="C943">
        <f>IF(Extractions!L126=38,Extractions!D126,"")</f>
        <v/>
      </c>
      <c r="D943">
        <f>IF(C943&lt;&gt;"",Extractions!M126,"")</f>
        <v/>
      </c>
      <c r="E943" t="inlineStr">
        <is>
          <t>heures</t>
        </is>
      </c>
    </row>
    <row r="944">
      <c r="A944" s="257" t="n"/>
      <c r="B944" s="284" t="inlineStr">
        <is>
          <t>-</t>
        </is>
      </c>
      <c r="C944">
        <f>IF(Extractions!L127=38,Extractions!D127,"")</f>
        <v/>
      </c>
      <c r="D944">
        <f>IF(C944&lt;&gt;"",Extractions!M127,"")</f>
        <v/>
      </c>
      <c r="E944" t="inlineStr">
        <is>
          <t>heures</t>
        </is>
      </c>
    </row>
    <row r="945">
      <c r="A945" s="257" t="n"/>
      <c r="B945" s="284" t="inlineStr">
        <is>
          <t>-</t>
        </is>
      </c>
      <c r="C945">
        <f>IF(Extractions!L128=38,Extractions!D128,"")</f>
        <v/>
      </c>
      <c r="D945">
        <f>IF(C945&lt;&gt;"",Extractions!M128,"")</f>
        <v/>
      </c>
      <c r="E945" t="inlineStr">
        <is>
          <t>heures</t>
        </is>
      </c>
    </row>
    <row r="946">
      <c r="A946" s="257" t="n"/>
      <c r="B946" s="284" t="inlineStr">
        <is>
          <t>-</t>
        </is>
      </c>
      <c r="C946">
        <f>IF(Extractions!L129=38,Extractions!D129,"")</f>
        <v/>
      </c>
      <c r="D946">
        <f>IF(C946&lt;&gt;"",Extractions!M129,"")</f>
        <v/>
      </c>
      <c r="E946" t="inlineStr">
        <is>
          <t>heures</t>
        </is>
      </c>
    </row>
    <row r="947">
      <c r="A947" s="257" t="n"/>
      <c r="B947" s="284" t="inlineStr">
        <is>
          <t>-</t>
        </is>
      </c>
      <c r="C947">
        <f>IF(Extractions!L130=38,Extractions!D130,"")</f>
        <v/>
      </c>
      <c r="D947">
        <f>IF(C947&lt;&gt;"",Extractions!M130,"")</f>
        <v/>
      </c>
      <c r="E947" t="inlineStr">
        <is>
          <t>heures</t>
        </is>
      </c>
    </row>
    <row r="948">
      <c r="A948" s="257" t="n"/>
      <c r="B948" s="284" t="inlineStr">
        <is>
          <t>-</t>
        </is>
      </c>
      <c r="C948">
        <f>IF(Extractions!L131=38,Extractions!D131,"")</f>
        <v/>
      </c>
      <c r="D948">
        <f>IF(C948&lt;&gt;"",Extractions!M131,"")</f>
        <v/>
      </c>
      <c r="E948" t="inlineStr">
        <is>
          <t>heures</t>
        </is>
      </c>
    </row>
    <row r="949">
      <c r="A949" s="257" t="n"/>
      <c r="B949" s="284" t="inlineStr">
        <is>
          <t>-</t>
        </is>
      </c>
      <c r="C949">
        <f>IF(Extractions!L132=38,Extractions!D132,"")</f>
        <v/>
      </c>
      <c r="D949">
        <f>IF(C949&lt;&gt;"",Extractions!M132,"")</f>
        <v/>
      </c>
      <c r="E949" t="inlineStr">
        <is>
          <t>heures</t>
        </is>
      </c>
    </row>
    <row r="950">
      <c r="A950" s="257" t="n"/>
      <c r="B950" s="284" t="inlineStr">
        <is>
          <t>-</t>
        </is>
      </c>
      <c r="C950">
        <f>IF(Extractions!L133=38,Extractions!D133,"")</f>
        <v/>
      </c>
      <c r="D950">
        <f>IF(C950&lt;&gt;"",Extractions!M133,"")</f>
        <v/>
      </c>
      <c r="E950" t="inlineStr">
        <is>
          <t>heures</t>
        </is>
      </c>
    </row>
    <row r="951">
      <c r="A951" s="257" t="n"/>
      <c r="B951" s="284" t="inlineStr">
        <is>
          <t>-</t>
        </is>
      </c>
      <c r="C951">
        <f>IF(Extractions!L134=38,Extractions!D134,"")</f>
        <v/>
      </c>
      <c r="D951">
        <f>IF(C951&lt;&gt;"",Extractions!M134,"")</f>
        <v/>
      </c>
      <c r="E951" t="inlineStr">
        <is>
          <t>heures</t>
        </is>
      </c>
    </row>
    <row r="952">
      <c r="A952" s="257" t="n"/>
      <c r="B952" s="284" t="inlineStr">
        <is>
          <t>-</t>
        </is>
      </c>
      <c r="C952">
        <f>IF(Extractions!L135=38,Extractions!D135,"")</f>
        <v/>
      </c>
      <c r="D952">
        <f>IF(C952&lt;&gt;"",Extractions!M135,"")</f>
        <v/>
      </c>
      <c r="E952" t="inlineStr">
        <is>
          <t>heures</t>
        </is>
      </c>
    </row>
    <row r="953">
      <c r="A953" s="257" t="n"/>
      <c r="B953" s="284" t="inlineStr">
        <is>
          <t>-</t>
        </is>
      </c>
      <c r="C953">
        <f>IF(Extractions!L136=38,Extractions!D136,"")</f>
        <v/>
      </c>
      <c r="D953">
        <f>IF(C953&lt;&gt;"",Extractions!M136,"")</f>
        <v/>
      </c>
      <c r="E953" t="inlineStr">
        <is>
          <t>heures</t>
        </is>
      </c>
    </row>
    <row r="954">
      <c r="A954" s="257" t="n"/>
      <c r="B954" s="284" t="inlineStr">
        <is>
          <t>-</t>
        </is>
      </c>
      <c r="C954">
        <f>IF(Extractions!L137=38,Extractions!D137,"")</f>
        <v/>
      </c>
      <c r="D954">
        <f>IF(C954&lt;&gt;"",Extractions!M137,"")</f>
        <v/>
      </c>
      <c r="E954" t="inlineStr">
        <is>
          <t>heures</t>
        </is>
      </c>
    </row>
    <row r="955">
      <c r="A955" s="257" t="n"/>
      <c r="B955" s="284" t="inlineStr">
        <is>
          <t>-</t>
        </is>
      </c>
      <c r="C955">
        <f>IF(Extractions!L138=38,Extractions!D138,"")</f>
        <v/>
      </c>
      <c r="D955">
        <f>IF(C955&lt;&gt;"",Extractions!M138,"")</f>
        <v/>
      </c>
      <c r="E955" t="inlineStr">
        <is>
          <t>heures</t>
        </is>
      </c>
    </row>
    <row r="956">
      <c r="A956" s="257" t="n"/>
      <c r="B956" s="284" t="inlineStr">
        <is>
          <t>-</t>
        </is>
      </c>
      <c r="C956">
        <f>IF(Extractions!L139=38,Extractions!D139,"")</f>
        <v/>
      </c>
      <c r="D956">
        <f>IF(C956&lt;&gt;"",Extractions!M139,"")</f>
        <v/>
      </c>
      <c r="E956" t="inlineStr">
        <is>
          <t>heures</t>
        </is>
      </c>
    </row>
    <row r="957">
      <c r="A957" s="257" t="n"/>
      <c r="B957" s="284" t="inlineStr">
        <is>
          <t>-</t>
        </is>
      </c>
      <c r="C957">
        <f>IF(Extractions!L140=38,Extractions!D140,"")</f>
        <v/>
      </c>
      <c r="D957">
        <f>IF(C957&lt;&gt;"",Extractions!M140,"")</f>
        <v/>
      </c>
      <c r="E957" t="inlineStr">
        <is>
          <t>heures</t>
        </is>
      </c>
    </row>
    <row r="958">
      <c r="A958" s="257" t="n"/>
      <c r="B958" s="284" t="inlineStr">
        <is>
          <t>-</t>
        </is>
      </c>
      <c r="C958">
        <f>IF(Extractions!L141=38,Extractions!D141,"")</f>
        <v/>
      </c>
      <c r="D958">
        <f>IF(C958&lt;&gt;"",Extractions!M141,"")</f>
        <v/>
      </c>
      <c r="E958" t="inlineStr">
        <is>
          <t>heures</t>
        </is>
      </c>
    </row>
    <row r="959">
      <c r="A959" s="257" t="n"/>
      <c r="B959" s="284" t="inlineStr">
        <is>
          <t>-</t>
        </is>
      </c>
      <c r="C959">
        <f>IF(Extractions!L142=38,Extractions!D142,"")</f>
        <v/>
      </c>
      <c r="D959">
        <f>IF(C959&lt;&gt;"",Extractions!M142,"")</f>
        <v/>
      </c>
      <c r="E959" t="inlineStr">
        <is>
          <t>heures</t>
        </is>
      </c>
    </row>
    <row r="960">
      <c r="A960" s="257" t="n"/>
      <c r="B960" s="284" t="inlineStr">
        <is>
          <t>-</t>
        </is>
      </c>
      <c r="C960">
        <f>IF(Extractions!L143=38,Extractions!D143,"")</f>
        <v/>
      </c>
      <c r="D960">
        <f>IF(C960&lt;&gt;"",Extractions!M143,"")</f>
        <v/>
      </c>
      <c r="E960" t="inlineStr">
        <is>
          <t>heures</t>
        </is>
      </c>
    </row>
    <row r="961">
      <c r="A961" s="257" t="n"/>
      <c r="B961" s="284" t="inlineStr">
        <is>
          <t>-</t>
        </is>
      </c>
      <c r="C961">
        <f>IF(Extractions!L144=38,Extractions!D144,"")</f>
        <v/>
      </c>
      <c r="D961">
        <f>IF(C961&lt;&gt;"",Extractions!M144,"")</f>
        <v/>
      </c>
      <c r="E961" t="inlineStr">
        <is>
          <t>heures</t>
        </is>
      </c>
    </row>
    <row r="962">
      <c r="A962" s="257" t="n"/>
      <c r="B962" s="284" t="inlineStr">
        <is>
          <t>-</t>
        </is>
      </c>
      <c r="C962">
        <f>IF(Extractions!L145=38,Extractions!D145,"")</f>
        <v/>
      </c>
      <c r="D962">
        <f>IF(C962&lt;&gt;"",Extractions!M145,"")</f>
        <v/>
      </c>
      <c r="E962" t="inlineStr">
        <is>
          <t>heures</t>
        </is>
      </c>
    </row>
    <row r="963">
      <c r="A963" s="257" t="n"/>
      <c r="B963" s="284" t="inlineStr">
        <is>
          <t>-</t>
        </is>
      </c>
      <c r="C963">
        <f>IF(Extractions!L146=38,Extractions!D146,"")</f>
        <v/>
      </c>
      <c r="D963">
        <f>IF(C963&lt;&gt;"",Extractions!M146,"")</f>
        <v/>
      </c>
      <c r="E963" t="inlineStr">
        <is>
          <t>heures</t>
        </is>
      </c>
    </row>
    <row r="964">
      <c r="A964" s="257" t="n"/>
      <c r="B964" s="284" t="inlineStr">
        <is>
          <t>-</t>
        </is>
      </c>
      <c r="C964">
        <f>IF(Extractions!L147=38,Extractions!D147,"")</f>
        <v/>
      </c>
      <c r="D964">
        <f>IF(C964&lt;&gt;"",Extractions!M147,"")</f>
        <v/>
      </c>
      <c r="E964" t="inlineStr">
        <is>
          <t>heures</t>
        </is>
      </c>
    </row>
    <row r="965">
      <c r="A965" s="257" t="n"/>
      <c r="B965" s="284" t="inlineStr">
        <is>
          <t>-</t>
        </is>
      </c>
      <c r="C965">
        <f>IF(Extractions!L148=38,Extractions!D148,"")</f>
        <v/>
      </c>
      <c r="D965">
        <f>IF(C965&lt;&gt;"",Extractions!M148,"")</f>
        <v/>
      </c>
      <c r="E965" t="inlineStr">
        <is>
          <t>heures</t>
        </is>
      </c>
    </row>
    <row r="966">
      <c r="A966" s="257" t="n"/>
      <c r="B966" s="284" t="inlineStr">
        <is>
          <t>-</t>
        </is>
      </c>
      <c r="C966">
        <f>IF(Extractions!L149=38,Extractions!D149,"")</f>
        <v/>
      </c>
      <c r="D966">
        <f>IF(C966&lt;&gt;"",Extractions!M149,"")</f>
        <v/>
      </c>
      <c r="E966" t="inlineStr">
        <is>
          <t>heures</t>
        </is>
      </c>
    </row>
    <row r="967">
      <c r="A967" s="257" t="n"/>
      <c r="B967" s="284" t="inlineStr">
        <is>
          <t>-</t>
        </is>
      </c>
      <c r="C967">
        <f>IF(Extractions!L150=38,Extractions!D150,"")</f>
        <v/>
      </c>
      <c r="D967">
        <f>IF(C967&lt;&gt;"",Extractions!M150,"")</f>
        <v/>
      </c>
      <c r="E967" t="inlineStr">
        <is>
          <t>heures</t>
        </is>
      </c>
    </row>
    <row r="968">
      <c r="A968" s="257" t="n"/>
      <c r="B968" s="284" t="inlineStr">
        <is>
          <t>-</t>
        </is>
      </c>
      <c r="C968">
        <f>IF(Extractions!L151=38,Extractions!D151,"")</f>
        <v/>
      </c>
      <c r="D968">
        <f>IF(C968&lt;&gt;"",Extractions!M151,"")</f>
        <v/>
      </c>
      <c r="E968" t="inlineStr">
        <is>
          <t>heures</t>
        </is>
      </c>
    </row>
    <row r="969">
      <c r="A969" s="257" t="n"/>
      <c r="B969" s="284" t="inlineStr">
        <is>
          <t>-</t>
        </is>
      </c>
      <c r="C969">
        <f>IF(Extractions!L152=38,Extractions!D152,"")</f>
        <v/>
      </c>
      <c r="D969">
        <f>IF(C969&lt;&gt;"",Extractions!M152,"")</f>
        <v/>
      </c>
      <c r="E969" t="inlineStr">
        <is>
          <t>heures</t>
        </is>
      </c>
    </row>
    <row r="970">
      <c r="A970" s="257" t="n"/>
      <c r="B970" s="284" t="inlineStr">
        <is>
          <t>-</t>
        </is>
      </c>
      <c r="C970">
        <f>IF(Extractions!L153=38,Extractions!D153,"")</f>
        <v/>
      </c>
      <c r="D970">
        <f>IF(C970&lt;&gt;"",Extractions!M153,"")</f>
        <v/>
      </c>
      <c r="E970" t="inlineStr">
        <is>
          <t>heures</t>
        </is>
      </c>
    </row>
    <row r="971">
      <c r="A971" s="257" t="n"/>
      <c r="B971" s="284" t="inlineStr">
        <is>
          <t>-</t>
        </is>
      </c>
      <c r="C971">
        <f>IF(Extractions!L154=38,Extractions!D154,"")</f>
        <v/>
      </c>
      <c r="D971">
        <f>IF(C971&lt;&gt;"",Extractions!M154,"")</f>
        <v/>
      </c>
      <c r="E971" t="inlineStr">
        <is>
          <t>heures</t>
        </is>
      </c>
    </row>
    <row r="972">
      <c r="A972" s="257" t="n"/>
      <c r="B972" s="284" t="inlineStr">
        <is>
          <t>-</t>
        </is>
      </c>
      <c r="C972">
        <f>IF(Extractions!L155=38,Extractions!D155,"")</f>
        <v/>
      </c>
      <c r="D972">
        <f>IF(C972&lt;&gt;"",Extractions!M155,"")</f>
        <v/>
      </c>
      <c r="E972" t="inlineStr">
        <is>
          <t>heures</t>
        </is>
      </c>
    </row>
    <row r="973">
      <c r="A973" s="257" t="n"/>
      <c r="B973" s="284" t="inlineStr">
        <is>
          <t>-</t>
        </is>
      </c>
      <c r="C973">
        <f>IF(Extractions!L156=38,Extractions!D156,"")</f>
        <v/>
      </c>
      <c r="D973">
        <f>IF(C973&lt;&gt;"",Extractions!M156,"")</f>
        <v/>
      </c>
      <c r="E973" t="inlineStr">
        <is>
          <t>heures</t>
        </is>
      </c>
    </row>
    <row r="974">
      <c r="A974" s="257" t="n"/>
      <c r="B974" s="284" t="inlineStr">
        <is>
          <t>-</t>
        </is>
      </c>
      <c r="C974">
        <f>IF(Extractions!L157=38,Extractions!D157,"")</f>
        <v/>
      </c>
      <c r="D974">
        <f>IF(C974&lt;&gt;"",Extractions!M157,"")</f>
        <v/>
      </c>
      <c r="E974" t="inlineStr">
        <is>
          <t>heures</t>
        </is>
      </c>
    </row>
    <row r="975">
      <c r="A975" s="257" t="n"/>
      <c r="B975" s="284" t="inlineStr">
        <is>
          <t>-</t>
        </is>
      </c>
      <c r="C975">
        <f>IF(Extractions!L158=38,Extractions!D158,"")</f>
        <v/>
      </c>
      <c r="D975">
        <f>IF(C975&lt;&gt;"",Extractions!M158,"")</f>
        <v/>
      </c>
      <c r="E975" t="inlineStr">
        <is>
          <t>heures</t>
        </is>
      </c>
    </row>
    <row r="976">
      <c r="A976" s="257" t="n"/>
      <c r="B976" s="284" t="inlineStr">
        <is>
          <t>-</t>
        </is>
      </c>
      <c r="C976">
        <f>IF(Extractions!L159=38,Extractions!D159,"")</f>
        <v/>
      </c>
      <c r="D976">
        <f>IF(C976&lt;&gt;"",Extractions!M159,"")</f>
        <v/>
      </c>
      <c r="E976" t="inlineStr">
        <is>
          <t>heures</t>
        </is>
      </c>
    </row>
    <row r="977">
      <c r="A977" s="257" t="n"/>
      <c r="B977" s="284" t="inlineStr">
        <is>
          <t>-</t>
        </is>
      </c>
      <c r="C977">
        <f>IF(Extractions!L160=38,Extractions!D160,"")</f>
        <v/>
      </c>
      <c r="D977">
        <f>IF(C977&lt;&gt;"",Extractions!M160,"")</f>
        <v/>
      </c>
      <c r="E977" t="inlineStr">
        <is>
          <t>heures</t>
        </is>
      </c>
    </row>
    <row r="978">
      <c r="A978" s="257" t="n"/>
      <c r="B978" s="284" t="inlineStr">
        <is>
          <t>-</t>
        </is>
      </c>
      <c r="C978">
        <f>IF(Extractions!L161=38,Extractions!D161,"")</f>
        <v/>
      </c>
      <c r="D978">
        <f>IF(C978&lt;&gt;"",Extractions!M161,"")</f>
        <v/>
      </c>
      <c r="E978" t="inlineStr">
        <is>
          <t>heures</t>
        </is>
      </c>
    </row>
    <row r="979">
      <c r="A979" s="257" t="n"/>
      <c r="B979" s="284" t="inlineStr">
        <is>
          <t>-</t>
        </is>
      </c>
      <c r="C979">
        <f>IF(Extractions!L162=38,Extractions!D162,"")</f>
        <v/>
      </c>
      <c r="D979">
        <f>IF(C979&lt;&gt;"",Extractions!M162,"")</f>
        <v/>
      </c>
      <c r="E979" t="inlineStr">
        <is>
          <t>heures</t>
        </is>
      </c>
    </row>
    <row r="980">
      <c r="A980" s="257" t="n"/>
      <c r="B980" s="284" t="inlineStr">
        <is>
          <t>-</t>
        </is>
      </c>
      <c r="C980">
        <f>IF(Extractions!L163=38,Extractions!D163,"")</f>
        <v/>
      </c>
      <c r="D980">
        <f>IF(C980&lt;&gt;"",Extractions!M163,"")</f>
        <v/>
      </c>
      <c r="E980" t="inlineStr">
        <is>
          <t>heures</t>
        </is>
      </c>
    </row>
    <row r="981">
      <c r="A981" s="257" t="n"/>
      <c r="B981" s="284" t="inlineStr">
        <is>
          <t>-</t>
        </is>
      </c>
      <c r="C981">
        <f>IF(Extractions!L164=38,Extractions!D164,"")</f>
        <v/>
      </c>
      <c r="D981">
        <f>IF(C981&lt;&gt;"",Extractions!M164,"")</f>
        <v/>
      </c>
      <c r="E981" t="inlineStr">
        <is>
          <t>heures</t>
        </is>
      </c>
    </row>
    <row r="982">
      <c r="A982" s="257" t="n"/>
      <c r="B982" s="284" t="inlineStr">
        <is>
          <t>-</t>
        </is>
      </c>
      <c r="C982">
        <f>IF(Extractions!L165=38,Extractions!D165,"")</f>
        <v/>
      </c>
      <c r="D982">
        <f>IF(C982&lt;&gt;"",Extractions!M165,"")</f>
        <v/>
      </c>
      <c r="E982" t="inlineStr">
        <is>
          <t>heures</t>
        </is>
      </c>
    </row>
    <row r="983">
      <c r="A983" s="257" t="n"/>
      <c r="B983" s="284" t="inlineStr">
        <is>
          <t>-</t>
        </is>
      </c>
      <c r="C983">
        <f>IF(Extractions!L166=38,Extractions!D166,"")</f>
        <v/>
      </c>
      <c r="D983">
        <f>IF(C983&lt;&gt;"",Extractions!M166,"")</f>
        <v/>
      </c>
      <c r="E983" t="inlineStr">
        <is>
          <t>heures</t>
        </is>
      </c>
    </row>
    <row r="984">
      <c r="A984" s="257" t="n"/>
      <c r="B984" s="284" t="inlineStr">
        <is>
          <t>-</t>
        </is>
      </c>
      <c r="C984">
        <f>IF(Extractions!L167=38,Extractions!D167,"")</f>
        <v/>
      </c>
      <c r="D984">
        <f>IF(C984&lt;&gt;"",Extractions!M167,"")</f>
        <v/>
      </c>
      <c r="E984" t="inlineStr">
        <is>
          <t>heures</t>
        </is>
      </c>
    </row>
    <row r="985">
      <c r="A985" s="257" t="n"/>
      <c r="B985" s="284" t="inlineStr">
        <is>
          <t>-</t>
        </is>
      </c>
      <c r="C985">
        <f>IF(Extractions!L168=38,Extractions!D168,"")</f>
        <v/>
      </c>
      <c r="D985">
        <f>IF(C985&lt;&gt;"",Extractions!M168,"")</f>
        <v/>
      </c>
      <c r="E985" t="inlineStr">
        <is>
          <t>heures</t>
        </is>
      </c>
    </row>
    <row r="986">
      <c r="A986" s="257" t="n"/>
      <c r="B986" s="284" t="inlineStr">
        <is>
          <t>-</t>
        </is>
      </c>
      <c r="C986">
        <f>IF(Extractions!L169=38,Extractions!D169,"")</f>
        <v/>
      </c>
      <c r="D986">
        <f>IF(C986&lt;&gt;"",Extractions!M169,"")</f>
        <v/>
      </c>
      <c r="E986" t="inlineStr">
        <is>
          <t>heures</t>
        </is>
      </c>
    </row>
    <row r="987">
      <c r="A987" s="257" t="n"/>
      <c r="B987" s="284" t="inlineStr">
        <is>
          <t>-</t>
        </is>
      </c>
      <c r="C987">
        <f>IF(Extractions!L170=38,Extractions!D170,"")</f>
        <v/>
      </c>
      <c r="D987">
        <f>IF(C987&lt;&gt;"",Extractions!M170,"")</f>
        <v/>
      </c>
      <c r="E987" t="inlineStr">
        <is>
          <t>heures</t>
        </is>
      </c>
    </row>
    <row r="988">
      <c r="A988" s="257" t="n"/>
      <c r="B988" s="284" t="inlineStr">
        <is>
          <t>-</t>
        </is>
      </c>
      <c r="C988">
        <f>IF(Extractions!L171=38,Extractions!D171,"")</f>
        <v/>
      </c>
      <c r="D988">
        <f>IF(C988&lt;&gt;"",Extractions!M171,"")</f>
        <v/>
      </c>
      <c r="E988" t="inlineStr">
        <is>
          <t>heures</t>
        </is>
      </c>
    </row>
    <row r="989">
      <c r="A989" s="257" t="n"/>
      <c r="B989" s="284" t="inlineStr">
        <is>
          <t>-</t>
        </is>
      </c>
      <c r="C989">
        <f>IF(Extractions!L172=38,Extractions!D172,"")</f>
        <v/>
      </c>
      <c r="D989">
        <f>IF(C989&lt;&gt;"",Extractions!M172,"")</f>
        <v/>
      </c>
      <c r="E989" t="inlineStr">
        <is>
          <t>heures</t>
        </is>
      </c>
    </row>
    <row r="990">
      <c r="A990" s="257" t="n"/>
      <c r="B990" s="284" t="inlineStr">
        <is>
          <t>-</t>
        </is>
      </c>
      <c r="C990">
        <f>IF(Extractions!L173=38,Extractions!D173,"")</f>
        <v/>
      </c>
      <c r="D990">
        <f>IF(C990&lt;&gt;"",Extractions!M173,"")</f>
        <v/>
      </c>
      <c r="E990" t="inlineStr">
        <is>
          <t>heures</t>
        </is>
      </c>
    </row>
    <row r="991">
      <c r="A991" s="257" t="n"/>
      <c r="B991" s="284" t="inlineStr">
        <is>
          <t>-</t>
        </is>
      </c>
      <c r="C991">
        <f>IF(Extractions!L174=38,Extractions!D174,"")</f>
        <v/>
      </c>
      <c r="D991">
        <f>IF(C991&lt;&gt;"",Extractions!M174,"")</f>
        <v/>
      </c>
      <c r="E991" t="inlineStr">
        <is>
          <t>heures</t>
        </is>
      </c>
    </row>
    <row r="992">
      <c r="A992" s="257" t="n"/>
      <c r="B992" s="284" t="inlineStr">
        <is>
          <t>-</t>
        </is>
      </c>
      <c r="C992">
        <f>IF(Extractions!L175=38,Extractions!D175,"")</f>
        <v/>
      </c>
      <c r="D992">
        <f>IF(C992&lt;&gt;"",Extractions!M175,"")</f>
        <v/>
      </c>
      <c r="E992" t="inlineStr">
        <is>
          <t>heures</t>
        </is>
      </c>
    </row>
    <row r="993">
      <c r="A993" s="257" t="n"/>
      <c r="B993" s="284" t="inlineStr">
        <is>
          <t>-</t>
        </is>
      </c>
      <c r="C993">
        <f>IF(Extractions!L176=38,Extractions!D176,"")</f>
        <v/>
      </c>
      <c r="D993">
        <f>IF(C993&lt;&gt;"",Extractions!M176,"")</f>
        <v/>
      </c>
      <c r="E993" t="inlineStr">
        <is>
          <t>heures</t>
        </is>
      </c>
    </row>
    <row r="994">
      <c r="A994" s="257" t="n"/>
      <c r="B994" s="284" t="inlineStr">
        <is>
          <t>-</t>
        </is>
      </c>
      <c r="C994">
        <f>IF(Extractions!L177=38,Extractions!D177,"")</f>
        <v/>
      </c>
      <c r="D994">
        <f>IF(C994&lt;&gt;"",Extractions!M177,"")</f>
        <v/>
      </c>
      <c r="E994" t="inlineStr">
        <is>
          <t>heures</t>
        </is>
      </c>
    </row>
    <row r="995">
      <c r="A995" s="257" t="n"/>
      <c r="B995" s="284" t="inlineStr">
        <is>
          <t>-</t>
        </is>
      </c>
      <c r="C995">
        <f>IF(Extractions!L178=38,Extractions!D178,"")</f>
        <v/>
      </c>
      <c r="D995">
        <f>IF(C995&lt;&gt;"",Extractions!M178,"")</f>
        <v/>
      </c>
      <c r="E995" t="inlineStr">
        <is>
          <t>heures</t>
        </is>
      </c>
    </row>
    <row r="996">
      <c r="A996" s="257" t="n"/>
      <c r="B996" s="284" t="inlineStr">
        <is>
          <t>-</t>
        </is>
      </c>
      <c r="C996">
        <f>IF(Extractions!L179=38,Extractions!D179,"")</f>
        <v/>
      </c>
      <c r="D996">
        <f>IF(C996&lt;&gt;"",Extractions!M179,"")</f>
        <v/>
      </c>
      <c r="E996" t="inlineStr">
        <is>
          <t>heures</t>
        </is>
      </c>
    </row>
    <row r="997">
      <c r="A997" s="257" t="n"/>
      <c r="B997" s="284" t="inlineStr">
        <is>
          <t>-</t>
        </is>
      </c>
      <c r="C997">
        <f>IF(Extractions!L180=38,Extractions!D180,"")</f>
        <v/>
      </c>
      <c r="D997">
        <f>IF(C997&lt;&gt;"",Extractions!M180,"")</f>
        <v/>
      </c>
      <c r="E997" t="inlineStr">
        <is>
          <t>heures</t>
        </is>
      </c>
    </row>
    <row r="998">
      <c r="A998" s="257" t="n"/>
      <c r="B998" s="284" t="inlineStr">
        <is>
          <t>-</t>
        </is>
      </c>
      <c r="C998">
        <f>IF(Extractions!L181=38,Extractions!D181,"")</f>
        <v/>
      </c>
      <c r="D998">
        <f>IF(C998&lt;&gt;"",Extractions!M181,"")</f>
        <v/>
      </c>
      <c r="E998" t="inlineStr">
        <is>
          <t>heures</t>
        </is>
      </c>
    </row>
    <row r="999">
      <c r="A999" s="257" t="n"/>
      <c r="B999" s="284" t="inlineStr">
        <is>
          <t>-</t>
        </is>
      </c>
      <c r="C999">
        <f>IF(Extractions!L182=38,Extractions!D182,"")</f>
        <v/>
      </c>
      <c r="D999">
        <f>IF(C999&lt;&gt;"",Extractions!M182,"")</f>
        <v/>
      </c>
      <c r="E999" t="inlineStr">
        <is>
          <t>heures</t>
        </is>
      </c>
    </row>
    <row r="1000">
      <c r="A1000" s="257" t="n"/>
      <c r="B1000" s="284" t="inlineStr">
        <is>
          <t>-</t>
        </is>
      </c>
      <c r="C1000">
        <f>IF(Extractions!L183=38,Extractions!D183,"")</f>
        <v/>
      </c>
      <c r="D1000">
        <f>IF(C1000&lt;&gt;"",Extractions!M183,"")</f>
        <v/>
      </c>
      <c r="E1000" t="inlineStr">
        <is>
          <t>heures</t>
        </is>
      </c>
    </row>
    <row r="1001">
      <c r="A1001" s="257" t="n"/>
      <c r="B1001" s="284" t="inlineStr">
        <is>
          <t>-</t>
        </is>
      </c>
      <c r="C1001">
        <f>IF(Extractions!L184=38,Extractions!D184,"")</f>
        <v/>
      </c>
      <c r="D1001">
        <f>IF(C1001&lt;&gt;"",Extractions!M184,"")</f>
        <v/>
      </c>
      <c r="E1001" t="inlineStr">
        <is>
          <t>heures</t>
        </is>
      </c>
    </row>
    <row r="1002">
      <c r="A1002" s="257" t="n"/>
      <c r="B1002" s="284" t="inlineStr">
        <is>
          <t>-</t>
        </is>
      </c>
      <c r="C1002">
        <f>IF(Extractions!L185=38,Extractions!D185,"")</f>
        <v/>
      </c>
      <c r="D1002">
        <f>IF(C1002&lt;&gt;"",Extractions!M185,"")</f>
        <v/>
      </c>
      <c r="E1002" t="inlineStr">
        <is>
          <t>heures</t>
        </is>
      </c>
    </row>
    <row r="1003">
      <c r="A1003" s="257" t="n"/>
      <c r="B1003" s="284" t="inlineStr">
        <is>
          <t>-</t>
        </is>
      </c>
      <c r="C1003">
        <f>IF(Extractions!L186=38,Extractions!D186,"")</f>
        <v/>
      </c>
      <c r="D1003">
        <f>IF(C1003&lt;&gt;"",Extractions!M186,"")</f>
        <v/>
      </c>
      <c r="E1003" t="inlineStr">
        <is>
          <t>heures</t>
        </is>
      </c>
    </row>
    <row r="1004">
      <c r="A1004" s="257" t="n"/>
      <c r="B1004" s="284" t="inlineStr">
        <is>
          <t>-</t>
        </is>
      </c>
      <c r="C1004">
        <f>IF(Extractions!L187=38,Extractions!D187,"")</f>
        <v/>
      </c>
      <c r="D1004">
        <f>IF(C1004&lt;&gt;"",Extractions!M187,"")</f>
        <v/>
      </c>
      <c r="E1004" t="inlineStr">
        <is>
          <t>heures</t>
        </is>
      </c>
    </row>
    <row r="1005">
      <c r="A1005" s="257" t="n"/>
      <c r="B1005" s="284" t="inlineStr">
        <is>
          <t>-</t>
        </is>
      </c>
      <c r="C1005">
        <f>IF(Extractions!L188=38,Extractions!D188,"")</f>
        <v/>
      </c>
      <c r="D1005">
        <f>IF(C1005&lt;&gt;"",Extractions!M188,"")</f>
        <v/>
      </c>
      <c r="E1005" t="inlineStr">
        <is>
          <t>heures</t>
        </is>
      </c>
    </row>
    <row r="1006">
      <c r="A1006" s="257" t="n"/>
      <c r="B1006" s="284" t="inlineStr">
        <is>
          <t>-</t>
        </is>
      </c>
      <c r="C1006">
        <f>IF(Extractions!L189=38,Extractions!D189,"")</f>
        <v/>
      </c>
      <c r="D1006">
        <f>IF(C1006&lt;&gt;"",Extractions!M189,"")</f>
        <v/>
      </c>
      <c r="E1006" t="inlineStr">
        <is>
          <t>heures</t>
        </is>
      </c>
    </row>
    <row r="1007">
      <c r="A1007" s="257" t="n"/>
      <c r="B1007" s="284" t="inlineStr">
        <is>
          <t>-</t>
        </is>
      </c>
      <c r="C1007">
        <f>IF(Extractions!L190=38,Extractions!D190,"")</f>
        <v/>
      </c>
      <c r="D1007">
        <f>IF(C1007&lt;&gt;"",Extractions!M190,"")</f>
        <v/>
      </c>
      <c r="E1007" t="inlineStr">
        <is>
          <t>heures</t>
        </is>
      </c>
    </row>
    <row r="1008">
      <c r="A1008" s="257" t="n"/>
      <c r="B1008" s="284" t="inlineStr">
        <is>
          <t>-</t>
        </is>
      </c>
      <c r="C1008">
        <f>IF(Extractions!L191=38,Extractions!D191,"")</f>
        <v/>
      </c>
      <c r="D1008">
        <f>IF(C1008&lt;&gt;"",Extractions!M191,"")</f>
        <v/>
      </c>
      <c r="E1008" t="inlineStr">
        <is>
          <t>heures</t>
        </is>
      </c>
    </row>
    <row r="1009">
      <c r="A1009" s="257" t="n"/>
      <c r="B1009" s="284" t="inlineStr">
        <is>
          <t>-</t>
        </is>
      </c>
      <c r="C1009">
        <f>IF(Extractions!L192=38,Extractions!D192,"")</f>
        <v/>
      </c>
      <c r="D1009">
        <f>IF(C1009&lt;&gt;"",Extractions!M192,"")</f>
        <v/>
      </c>
      <c r="E1009" t="inlineStr">
        <is>
          <t>heures</t>
        </is>
      </c>
    </row>
    <row r="1010">
      <c r="A1010" s="257" t="n"/>
      <c r="B1010" s="284" t="inlineStr">
        <is>
          <t>-</t>
        </is>
      </c>
      <c r="C1010">
        <f>IF(Extractions!L193=38,Extractions!D193,"")</f>
        <v/>
      </c>
      <c r="D1010">
        <f>IF(C1010&lt;&gt;"",Extractions!M193,"")</f>
        <v/>
      </c>
      <c r="E1010" t="inlineStr">
        <is>
          <t>heures</t>
        </is>
      </c>
    </row>
    <row r="1011">
      <c r="A1011" s="257" t="n"/>
      <c r="B1011" s="284" t="inlineStr">
        <is>
          <t>-</t>
        </is>
      </c>
      <c r="C1011">
        <f>IF(Extractions!L194=38,Extractions!D194,"")</f>
        <v/>
      </c>
      <c r="D1011">
        <f>IF(C1011&lt;&gt;"",Extractions!M194,"")</f>
        <v/>
      </c>
      <c r="E1011" t="inlineStr">
        <is>
          <t>heures</t>
        </is>
      </c>
    </row>
    <row r="1012">
      <c r="A1012" s="257" t="n"/>
      <c r="B1012" s="284" t="inlineStr">
        <is>
          <t>-</t>
        </is>
      </c>
      <c r="C1012">
        <f>IF(Extractions!L195=38,Extractions!D195,"")</f>
        <v/>
      </c>
      <c r="D1012">
        <f>IF(C1012&lt;&gt;"",Extractions!M195,"")</f>
        <v/>
      </c>
      <c r="E1012" t="inlineStr">
        <is>
          <t>heures</t>
        </is>
      </c>
    </row>
    <row r="1013">
      <c r="A1013" s="257" t="n"/>
      <c r="B1013" s="284" t="inlineStr">
        <is>
          <t>-</t>
        </is>
      </c>
      <c r="C1013">
        <f>IF(Extractions!L196=38,Extractions!D196,"")</f>
        <v/>
      </c>
      <c r="D1013">
        <f>IF(C1013&lt;&gt;"",Extractions!M196,"")</f>
        <v/>
      </c>
      <c r="E1013" t="inlineStr">
        <is>
          <t>heures</t>
        </is>
      </c>
    </row>
    <row r="1014">
      <c r="A1014" s="257" t="n"/>
      <c r="B1014" s="284" t="inlineStr">
        <is>
          <t>-</t>
        </is>
      </c>
      <c r="C1014">
        <f>IF(Extractions!L197=38,Extractions!D197,"")</f>
        <v/>
      </c>
      <c r="D1014">
        <f>IF(C1014&lt;&gt;"",Extractions!M197,"")</f>
        <v/>
      </c>
      <c r="E1014" t="inlineStr">
        <is>
          <t>heures</t>
        </is>
      </c>
    </row>
    <row r="1015">
      <c r="A1015" s="257" t="n"/>
      <c r="B1015" s="284" t="inlineStr">
        <is>
          <t>-</t>
        </is>
      </c>
      <c r="C1015">
        <f>IF(Extractions!L198=38,Extractions!D198,"")</f>
        <v/>
      </c>
      <c r="D1015">
        <f>IF(C1015&lt;&gt;"",Extractions!M198,"")</f>
        <v/>
      </c>
      <c r="E1015" t="inlineStr">
        <is>
          <t>heures</t>
        </is>
      </c>
    </row>
    <row r="1016">
      <c r="A1016" s="257" t="n"/>
      <c r="B1016" s="284" t="inlineStr">
        <is>
          <t>-</t>
        </is>
      </c>
      <c r="C1016">
        <f>IF(Extractions!L199=38,Extractions!D199,"")</f>
        <v/>
      </c>
      <c r="D1016">
        <f>IF(C1016&lt;&gt;"",Extractions!M199,"")</f>
        <v/>
      </c>
      <c r="E1016" t="inlineStr">
        <is>
          <t>heures</t>
        </is>
      </c>
    </row>
    <row r="1017">
      <c r="A1017" s="257" t="n"/>
      <c r="B1017" s="284" t="inlineStr">
        <is>
          <t>-</t>
        </is>
      </c>
      <c r="C1017">
        <f>IF(Extractions!L200=38,Extractions!D200,"")</f>
        <v/>
      </c>
      <c r="D1017">
        <f>IF(C1017&lt;&gt;"",Extractions!M200,"")</f>
        <v/>
      </c>
      <c r="E1017" t="inlineStr">
        <is>
          <t>heures</t>
        </is>
      </c>
    </row>
    <row r="1018">
      <c r="A1018" s="257" t="n"/>
      <c r="B1018" s="284" t="inlineStr">
        <is>
          <t>-</t>
        </is>
      </c>
      <c r="C1018">
        <f>IF(Extractions!L201=38,Extractions!D201,"")</f>
        <v/>
      </c>
      <c r="D1018">
        <f>IF(C1018&lt;&gt;"",Extractions!M201,"")</f>
        <v/>
      </c>
      <c r="E1018" t="inlineStr">
        <is>
          <t>heures</t>
        </is>
      </c>
    </row>
    <row r="1019">
      <c r="B1019" s="284" t="n"/>
      <c r="C1019" s="288" t="inlineStr">
        <is>
          <t>ne pas supprimer cette ligne</t>
        </is>
      </c>
    </row>
    <row r="1020" customFormat="1" s="246">
      <c r="B1020" s="282" t="inlineStr">
        <is>
          <t>→</t>
        </is>
      </c>
      <c r="C1020" s="286" t="inlineStr">
        <is>
          <t xml:space="preserve">HEURES VISITE MEDICALE : </t>
        </is>
      </c>
    </row>
    <row r="1021">
      <c r="A1021" s="257" t="n"/>
      <c r="B1021" s="284" t="inlineStr">
        <is>
          <t>-</t>
        </is>
      </c>
      <c r="C1021">
        <f>IF(Extractions!L2=20,Extractions!D2,"")</f>
        <v/>
      </c>
      <c r="D1021">
        <f>IF(C1021&lt;&gt;"",Extractions!M2,"")</f>
        <v/>
      </c>
      <c r="E1021" t="inlineStr">
        <is>
          <t>heures</t>
        </is>
      </c>
    </row>
    <row r="1022">
      <c r="A1022" s="257" t="n"/>
      <c r="B1022" s="284" t="inlineStr">
        <is>
          <t>-</t>
        </is>
      </c>
      <c r="C1022">
        <f>IF(Extractions!L3=20,Extractions!D3,"")</f>
        <v/>
      </c>
      <c r="D1022">
        <f>IF(C1022&lt;&gt;"",Extractions!M3,"")</f>
        <v/>
      </c>
      <c r="E1022" t="inlineStr">
        <is>
          <t>heures</t>
        </is>
      </c>
    </row>
    <row r="1023">
      <c r="A1023" s="257" t="n"/>
      <c r="B1023" s="284" t="inlineStr">
        <is>
          <t>-</t>
        </is>
      </c>
      <c r="C1023">
        <f>IF(Extractions!L4=20,Extractions!D4,"")</f>
        <v/>
      </c>
      <c r="D1023">
        <f>IF(C1023&lt;&gt;"",Extractions!M4,"")</f>
        <v/>
      </c>
      <c r="E1023" t="inlineStr">
        <is>
          <t>heures</t>
        </is>
      </c>
    </row>
    <row r="1024">
      <c r="A1024" s="257" t="n"/>
      <c r="B1024" s="284" t="inlineStr">
        <is>
          <t>-</t>
        </is>
      </c>
      <c r="C1024">
        <f>IF(Extractions!L5=20,Extractions!D5,"")</f>
        <v/>
      </c>
      <c r="D1024">
        <f>IF(C1024&lt;&gt;"",Extractions!M5,"")</f>
        <v/>
      </c>
      <c r="E1024" t="inlineStr">
        <is>
          <t>heures</t>
        </is>
      </c>
    </row>
    <row r="1025">
      <c r="A1025" s="257" t="n"/>
      <c r="B1025" s="284" t="inlineStr">
        <is>
          <t>-</t>
        </is>
      </c>
      <c r="C1025">
        <f>IF(Extractions!L6=20,Extractions!D6,"")</f>
        <v/>
      </c>
      <c r="D1025">
        <f>IF(C1025&lt;&gt;"",Extractions!M6,"")</f>
        <v/>
      </c>
      <c r="E1025" t="inlineStr">
        <is>
          <t>heures</t>
        </is>
      </c>
    </row>
    <row r="1026">
      <c r="A1026" s="257" t="n"/>
      <c r="B1026" s="284" t="inlineStr">
        <is>
          <t>-</t>
        </is>
      </c>
      <c r="C1026">
        <f>IF(Extractions!L7=20,Extractions!D7,"")</f>
        <v/>
      </c>
      <c r="D1026">
        <f>IF(C1026&lt;&gt;"",Extractions!M7,"")</f>
        <v/>
      </c>
      <c r="E1026" t="inlineStr">
        <is>
          <t>heures</t>
        </is>
      </c>
    </row>
    <row r="1027">
      <c r="A1027" s="257" t="n"/>
      <c r="B1027" s="284" t="inlineStr">
        <is>
          <t>-</t>
        </is>
      </c>
      <c r="C1027">
        <f>IF(Extractions!L8=20,Extractions!D8,"")</f>
        <v/>
      </c>
      <c r="D1027">
        <f>IF(C1027&lt;&gt;"",Extractions!M8,"")</f>
        <v/>
      </c>
      <c r="E1027" t="inlineStr">
        <is>
          <t>heures</t>
        </is>
      </c>
    </row>
    <row r="1028">
      <c r="A1028" s="257" t="n"/>
      <c r="B1028" s="284" t="inlineStr">
        <is>
          <t>-</t>
        </is>
      </c>
      <c r="C1028">
        <f>IF(Extractions!L9=20,Extractions!D9,"")</f>
        <v/>
      </c>
      <c r="D1028">
        <f>IF(C1028&lt;&gt;"",Extractions!M9,"")</f>
        <v/>
      </c>
      <c r="E1028" t="inlineStr">
        <is>
          <t>heures</t>
        </is>
      </c>
    </row>
    <row r="1029">
      <c r="A1029" s="257" t="n"/>
      <c r="B1029" s="284" t="inlineStr">
        <is>
          <t>-</t>
        </is>
      </c>
      <c r="C1029">
        <f>IF(Extractions!L10=20,Extractions!D10,"")</f>
        <v/>
      </c>
      <c r="D1029">
        <f>IF(C1029&lt;&gt;"",Extractions!M10,"")</f>
        <v/>
      </c>
      <c r="E1029" t="inlineStr">
        <is>
          <t>heures</t>
        </is>
      </c>
    </row>
    <row r="1030">
      <c r="A1030" s="257" t="n"/>
      <c r="B1030" s="284" t="inlineStr">
        <is>
          <t>-</t>
        </is>
      </c>
      <c r="C1030">
        <f>IF(Extractions!L11=20,Extractions!D11,"")</f>
        <v/>
      </c>
      <c r="D1030">
        <f>IF(C1030&lt;&gt;"",Extractions!M11,"")</f>
        <v/>
      </c>
      <c r="E1030" t="inlineStr">
        <is>
          <t>heures</t>
        </is>
      </c>
    </row>
    <row r="1031">
      <c r="A1031" s="257" t="n"/>
      <c r="B1031" s="284" t="inlineStr">
        <is>
          <t>-</t>
        </is>
      </c>
      <c r="C1031">
        <f>IF(Extractions!L12=20,Extractions!D12,"")</f>
        <v/>
      </c>
      <c r="D1031">
        <f>IF(C1031&lt;&gt;"",Extractions!M12,"")</f>
        <v/>
      </c>
      <c r="E1031" t="inlineStr">
        <is>
          <t>heures</t>
        </is>
      </c>
    </row>
    <row r="1032">
      <c r="A1032" s="257" t="n"/>
      <c r="B1032" s="284" t="inlineStr">
        <is>
          <t>-</t>
        </is>
      </c>
      <c r="C1032">
        <f>IF(Extractions!L13=20,Extractions!D13,"")</f>
        <v/>
      </c>
      <c r="D1032">
        <f>IF(C1032&lt;&gt;"",Extractions!M13,"")</f>
        <v/>
      </c>
      <c r="E1032" t="inlineStr">
        <is>
          <t>heures</t>
        </is>
      </c>
    </row>
    <row r="1033">
      <c r="A1033" s="257" t="n"/>
      <c r="B1033" s="284" t="inlineStr">
        <is>
          <t>-</t>
        </is>
      </c>
      <c r="C1033">
        <f>IF(Extractions!L14=20,Extractions!D14,"")</f>
        <v/>
      </c>
      <c r="D1033">
        <f>IF(C1033&lt;&gt;"",Extractions!M14,"")</f>
        <v/>
      </c>
      <c r="E1033" t="inlineStr">
        <is>
          <t>heures</t>
        </is>
      </c>
    </row>
    <row r="1034">
      <c r="A1034" s="257" t="n"/>
      <c r="B1034" s="284" t="inlineStr">
        <is>
          <t>-</t>
        </is>
      </c>
      <c r="C1034">
        <f>IF(Extractions!L15=20,Extractions!D15,"")</f>
        <v/>
      </c>
      <c r="D1034">
        <f>IF(C1034&lt;&gt;"",Extractions!M15,"")</f>
        <v/>
      </c>
      <c r="E1034" t="inlineStr">
        <is>
          <t>heures</t>
        </is>
      </c>
    </row>
    <row r="1035">
      <c r="A1035" s="257" t="n"/>
      <c r="B1035" s="284" t="inlineStr">
        <is>
          <t>-</t>
        </is>
      </c>
      <c r="C1035">
        <f>IF(Extractions!L16=20,Extractions!D16,"")</f>
        <v/>
      </c>
      <c r="D1035">
        <f>IF(C1035&lt;&gt;"",Extractions!M16,"")</f>
        <v/>
      </c>
      <c r="E1035" t="inlineStr">
        <is>
          <t>heures</t>
        </is>
      </c>
    </row>
    <row r="1036">
      <c r="A1036" s="257" t="n"/>
      <c r="B1036" s="284" t="inlineStr">
        <is>
          <t>-</t>
        </is>
      </c>
      <c r="C1036">
        <f>IF(Extractions!L17=20,Extractions!D17,"")</f>
        <v/>
      </c>
      <c r="D1036">
        <f>IF(C1036&lt;&gt;"",Extractions!M17,"")</f>
        <v/>
      </c>
      <c r="E1036" t="inlineStr">
        <is>
          <t>heures</t>
        </is>
      </c>
    </row>
    <row r="1037">
      <c r="A1037" s="257" t="n"/>
      <c r="B1037" s="284" t="inlineStr">
        <is>
          <t>-</t>
        </is>
      </c>
      <c r="C1037">
        <f>IF(Extractions!L18=20,Extractions!D18,"")</f>
        <v/>
      </c>
      <c r="D1037">
        <f>IF(C1037&lt;&gt;"",Extractions!M18,"")</f>
        <v/>
      </c>
      <c r="E1037" t="inlineStr">
        <is>
          <t>heures</t>
        </is>
      </c>
    </row>
    <row r="1038">
      <c r="A1038" s="257" t="n"/>
      <c r="B1038" s="284" t="inlineStr">
        <is>
          <t>-</t>
        </is>
      </c>
      <c r="C1038">
        <f>IF(Extractions!L19=20,Extractions!D19,"")</f>
        <v/>
      </c>
      <c r="D1038">
        <f>IF(C1038&lt;&gt;"",Extractions!M19,"")</f>
        <v/>
      </c>
      <c r="E1038" t="inlineStr">
        <is>
          <t>heures</t>
        </is>
      </c>
    </row>
    <row r="1039">
      <c r="A1039" s="257" t="n"/>
      <c r="B1039" s="284" t="inlineStr">
        <is>
          <t>-</t>
        </is>
      </c>
      <c r="C1039">
        <f>IF(Extractions!L20=20,Extractions!D20,"")</f>
        <v/>
      </c>
      <c r="D1039">
        <f>IF(C1039&lt;&gt;"",Extractions!M20,"")</f>
        <v/>
      </c>
      <c r="E1039" t="inlineStr">
        <is>
          <t>heures</t>
        </is>
      </c>
    </row>
    <row r="1040">
      <c r="A1040" s="257" t="n"/>
      <c r="B1040" s="284" t="inlineStr">
        <is>
          <t>-</t>
        </is>
      </c>
      <c r="C1040">
        <f>IF(Extractions!L21=20,Extractions!D21,"")</f>
        <v/>
      </c>
      <c r="D1040">
        <f>IF(C1040&lt;&gt;"",Extractions!M21,"")</f>
        <v/>
      </c>
      <c r="E1040" t="inlineStr">
        <is>
          <t>heures</t>
        </is>
      </c>
    </row>
    <row r="1041">
      <c r="A1041" s="257" t="n"/>
      <c r="B1041" s="284" t="inlineStr">
        <is>
          <t>-</t>
        </is>
      </c>
      <c r="C1041">
        <f>IF(Extractions!L22=20,Extractions!D22,"")</f>
        <v/>
      </c>
      <c r="D1041">
        <f>IF(C1041&lt;&gt;"",Extractions!M22,"")</f>
        <v/>
      </c>
      <c r="E1041" t="inlineStr">
        <is>
          <t>heures</t>
        </is>
      </c>
    </row>
    <row r="1042">
      <c r="A1042" s="257" t="n"/>
      <c r="B1042" s="284" t="inlineStr">
        <is>
          <t>-</t>
        </is>
      </c>
      <c r="C1042">
        <f>IF(Extractions!L23=20,Extractions!D23,"")</f>
        <v/>
      </c>
      <c r="D1042">
        <f>IF(C1042&lt;&gt;"",Extractions!M23,"")</f>
        <v/>
      </c>
      <c r="E1042" t="inlineStr">
        <is>
          <t>heures</t>
        </is>
      </c>
    </row>
    <row r="1043">
      <c r="A1043" s="257" t="n"/>
      <c r="B1043" s="284" t="inlineStr">
        <is>
          <t>-</t>
        </is>
      </c>
      <c r="C1043">
        <f>IF(Extractions!L24=20,Extractions!D24,"")</f>
        <v/>
      </c>
      <c r="D1043">
        <f>IF(C1043&lt;&gt;"",Extractions!M24,"")</f>
        <v/>
      </c>
      <c r="E1043" t="inlineStr">
        <is>
          <t>heures</t>
        </is>
      </c>
    </row>
    <row r="1044">
      <c r="A1044" s="257" t="n"/>
      <c r="B1044" s="284" t="inlineStr">
        <is>
          <t>-</t>
        </is>
      </c>
      <c r="C1044">
        <f>IF(Extractions!L25=20,Extractions!D25,"")</f>
        <v/>
      </c>
      <c r="D1044">
        <f>IF(C1044&lt;&gt;"",Extractions!M25,"")</f>
        <v/>
      </c>
      <c r="E1044" t="inlineStr">
        <is>
          <t>heures</t>
        </is>
      </c>
    </row>
    <row r="1045">
      <c r="A1045" s="257" t="n"/>
      <c r="B1045" s="284" t="inlineStr">
        <is>
          <t>-</t>
        </is>
      </c>
      <c r="C1045">
        <f>IF(Extractions!L26=20,Extractions!D26,"")</f>
        <v/>
      </c>
      <c r="D1045">
        <f>IF(C1045&lt;&gt;"",Extractions!M26,"")</f>
        <v/>
      </c>
      <c r="E1045" t="inlineStr">
        <is>
          <t>heures</t>
        </is>
      </c>
    </row>
    <row r="1046">
      <c r="A1046" s="257" t="n"/>
      <c r="B1046" s="284" t="inlineStr">
        <is>
          <t>-</t>
        </is>
      </c>
      <c r="C1046">
        <f>IF(Extractions!L27=20,Extractions!D27,"")</f>
        <v/>
      </c>
      <c r="D1046">
        <f>IF(C1046&lt;&gt;"",Extractions!M27,"")</f>
        <v/>
      </c>
      <c r="E1046" t="inlineStr">
        <is>
          <t>heures</t>
        </is>
      </c>
    </row>
    <row r="1047">
      <c r="A1047" s="257" t="n"/>
      <c r="B1047" s="284" t="inlineStr">
        <is>
          <t>-</t>
        </is>
      </c>
      <c r="C1047">
        <f>IF(Extractions!L28=20,Extractions!D28,"")</f>
        <v/>
      </c>
      <c r="D1047">
        <f>IF(C1047&lt;&gt;"",Extractions!M28,"")</f>
        <v/>
      </c>
      <c r="E1047" t="inlineStr">
        <is>
          <t>heures</t>
        </is>
      </c>
    </row>
    <row r="1048">
      <c r="A1048" s="257" t="n"/>
      <c r="B1048" s="284" t="inlineStr">
        <is>
          <t>-</t>
        </is>
      </c>
      <c r="C1048">
        <f>IF(Extractions!L29=20,Extractions!D29,"")</f>
        <v/>
      </c>
      <c r="D1048">
        <f>IF(C1048&lt;&gt;"",Extractions!M29,"")</f>
        <v/>
      </c>
      <c r="E1048" t="inlineStr">
        <is>
          <t>heures</t>
        </is>
      </c>
    </row>
    <row r="1049">
      <c r="A1049" s="257" t="n"/>
      <c r="B1049" s="284" t="inlineStr">
        <is>
          <t>-</t>
        </is>
      </c>
      <c r="C1049">
        <f>IF(Extractions!L30=20,Extractions!D30,"")</f>
        <v/>
      </c>
      <c r="D1049">
        <f>IF(C1049&lt;&gt;"",Extractions!M30,"")</f>
        <v/>
      </c>
      <c r="E1049" t="inlineStr">
        <is>
          <t>heures</t>
        </is>
      </c>
    </row>
    <row r="1050">
      <c r="A1050" s="257" t="n"/>
      <c r="B1050" s="284" t="inlineStr">
        <is>
          <t>-</t>
        </is>
      </c>
      <c r="C1050">
        <f>IF(Extractions!L31=20,Extractions!D31,"")</f>
        <v/>
      </c>
      <c r="D1050">
        <f>IF(C1050&lt;&gt;"",Extractions!M31,"")</f>
        <v/>
      </c>
      <c r="E1050" t="inlineStr">
        <is>
          <t>heures</t>
        </is>
      </c>
    </row>
    <row r="1051">
      <c r="A1051" s="257" t="n"/>
      <c r="B1051" s="284" t="inlineStr">
        <is>
          <t>-</t>
        </is>
      </c>
      <c r="C1051">
        <f>IF(Extractions!L32=20,Extractions!D32,"")</f>
        <v/>
      </c>
      <c r="D1051">
        <f>IF(C1051&lt;&gt;"",Extractions!M32,"")</f>
        <v/>
      </c>
      <c r="E1051" t="inlineStr">
        <is>
          <t>heures</t>
        </is>
      </c>
    </row>
    <row r="1052">
      <c r="A1052" s="257" t="n"/>
      <c r="B1052" s="284" t="inlineStr">
        <is>
          <t>-</t>
        </is>
      </c>
      <c r="C1052">
        <f>IF(Extractions!L33=20,Extractions!D33,"")</f>
        <v/>
      </c>
      <c r="D1052">
        <f>IF(C1052&lt;&gt;"",Extractions!M33,"")</f>
        <v/>
      </c>
      <c r="E1052" t="inlineStr">
        <is>
          <t>heures</t>
        </is>
      </c>
    </row>
    <row r="1053">
      <c r="A1053" s="257" t="n"/>
      <c r="B1053" s="284" t="inlineStr">
        <is>
          <t>-</t>
        </is>
      </c>
      <c r="C1053">
        <f>IF(Extractions!L34=20,Extractions!D34,"")</f>
        <v/>
      </c>
      <c r="D1053">
        <f>IF(C1053&lt;&gt;"",Extractions!M34,"")</f>
        <v/>
      </c>
      <c r="E1053" t="inlineStr">
        <is>
          <t>heures</t>
        </is>
      </c>
    </row>
    <row r="1054">
      <c r="A1054" s="257" t="n"/>
      <c r="B1054" s="284" t="inlineStr">
        <is>
          <t>-</t>
        </is>
      </c>
      <c r="C1054">
        <f>IF(Extractions!L35=20,Extractions!D35,"")</f>
        <v/>
      </c>
      <c r="D1054">
        <f>IF(C1054&lt;&gt;"",Extractions!M35,"")</f>
        <v/>
      </c>
      <c r="E1054" t="inlineStr">
        <is>
          <t>heures</t>
        </is>
      </c>
    </row>
    <row r="1055">
      <c r="A1055" s="257" t="n"/>
      <c r="B1055" s="284" t="inlineStr">
        <is>
          <t>-</t>
        </is>
      </c>
      <c r="C1055">
        <f>IF(Extractions!L36=20,Extractions!D36,"")</f>
        <v/>
      </c>
      <c r="D1055">
        <f>IF(C1055&lt;&gt;"",Extractions!M36,"")</f>
        <v/>
      </c>
      <c r="E1055" t="inlineStr">
        <is>
          <t>heures</t>
        </is>
      </c>
    </row>
    <row r="1056">
      <c r="A1056" s="257" t="n"/>
      <c r="B1056" s="284" t="inlineStr">
        <is>
          <t>-</t>
        </is>
      </c>
      <c r="C1056">
        <f>IF(Extractions!L37=20,Extractions!D37,"")</f>
        <v/>
      </c>
      <c r="D1056">
        <f>IF(C1056&lt;&gt;"",Extractions!M37,"")</f>
        <v/>
      </c>
      <c r="E1056" t="inlineStr">
        <is>
          <t>heures</t>
        </is>
      </c>
    </row>
    <row r="1057">
      <c r="A1057" s="257" t="n"/>
      <c r="B1057" s="284" t="inlineStr">
        <is>
          <t>-</t>
        </is>
      </c>
      <c r="C1057">
        <f>IF(Extractions!L38=20,Extractions!D38,"")</f>
        <v/>
      </c>
      <c r="D1057">
        <f>IF(C1057&lt;&gt;"",Extractions!M38,"")</f>
        <v/>
      </c>
      <c r="E1057" t="inlineStr">
        <is>
          <t>heures</t>
        </is>
      </c>
    </row>
    <row r="1058">
      <c r="A1058" s="257" t="n"/>
      <c r="B1058" s="284" t="inlineStr">
        <is>
          <t>-</t>
        </is>
      </c>
      <c r="C1058">
        <f>IF(Extractions!L39=20,Extractions!D39,"")</f>
        <v/>
      </c>
      <c r="D1058">
        <f>IF(C1058&lt;&gt;"",Extractions!M39,"")</f>
        <v/>
      </c>
      <c r="E1058" t="inlineStr">
        <is>
          <t>heures</t>
        </is>
      </c>
    </row>
    <row r="1059">
      <c r="A1059" s="257" t="n"/>
      <c r="B1059" s="284" t="inlineStr">
        <is>
          <t>-</t>
        </is>
      </c>
      <c r="C1059">
        <f>IF(Extractions!L40=20,Extractions!D40,"")</f>
        <v/>
      </c>
      <c r="D1059">
        <f>IF(C1059&lt;&gt;"",Extractions!M40,"")</f>
        <v/>
      </c>
      <c r="E1059" t="inlineStr">
        <is>
          <t>heures</t>
        </is>
      </c>
    </row>
    <row r="1060">
      <c r="A1060" s="257" t="n"/>
      <c r="B1060" s="284" t="inlineStr">
        <is>
          <t>-</t>
        </is>
      </c>
      <c r="C1060">
        <f>IF(Extractions!L41=20,Extractions!D41,"")</f>
        <v/>
      </c>
      <c r="D1060">
        <f>IF(C1060&lt;&gt;"",Extractions!M41,"")</f>
        <v/>
      </c>
      <c r="E1060" t="inlineStr">
        <is>
          <t>heures</t>
        </is>
      </c>
    </row>
    <row r="1061">
      <c r="A1061" s="257" t="n"/>
      <c r="B1061" s="284" t="inlineStr">
        <is>
          <t>-</t>
        </is>
      </c>
      <c r="C1061">
        <f>IF(Extractions!L42=20,Extractions!D42,"")</f>
        <v/>
      </c>
      <c r="D1061">
        <f>IF(C1061&lt;&gt;"",Extractions!M42,"")</f>
        <v/>
      </c>
      <c r="E1061" t="inlineStr">
        <is>
          <t>heures</t>
        </is>
      </c>
    </row>
    <row r="1062">
      <c r="A1062" s="257" t="n"/>
      <c r="B1062" s="284" t="inlineStr">
        <is>
          <t>-</t>
        </is>
      </c>
      <c r="C1062">
        <f>IF(Extractions!L43=20,Extractions!D43,"")</f>
        <v/>
      </c>
      <c r="D1062">
        <f>IF(C1062&lt;&gt;"",Extractions!M43,"")</f>
        <v/>
      </c>
      <c r="E1062" t="inlineStr">
        <is>
          <t>heures</t>
        </is>
      </c>
    </row>
    <row r="1063">
      <c r="A1063" s="257" t="n"/>
      <c r="B1063" s="284" t="inlineStr">
        <is>
          <t>-</t>
        </is>
      </c>
      <c r="C1063">
        <f>IF(Extractions!L44=20,Extractions!D44,"")</f>
        <v/>
      </c>
      <c r="D1063">
        <f>IF(C1063&lt;&gt;"",Extractions!M44,"")</f>
        <v/>
      </c>
      <c r="E1063" t="inlineStr">
        <is>
          <t>heures</t>
        </is>
      </c>
    </row>
    <row r="1064">
      <c r="A1064" s="257" t="n"/>
      <c r="B1064" s="284" t="inlineStr">
        <is>
          <t>-</t>
        </is>
      </c>
      <c r="C1064">
        <f>IF(Extractions!L45=20,Extractions!D45,"")</f>
        <v/>
      </c>
      <c r="D1064">
        <f>IF(C1064&lt;&gt;"",Extractions!M45,"")</f>
        <v/>
      </c>
      <c r="E1064" t="inlineStr">
        <is>
          <t>heures</t>
        </is>
      </c>
    </row>
    <row r="1065">
      <c r="A1065" s="257" t="n"/>
      <c r="B1065" s="284" t="inlineStr">
        <is>
          <t>-</t>
        </is>
      </c>
      <c r="C1065">
        <f>IF(Extractions!L46=20,Extractions!D46,"")</f>
        <v/>
      </c>
      <c r="D1065">
        <f>IF(C1065&lt;&gt;"",Extractions!M46,"")</f>
        <v/>
      </c>
      <c r="E1065" t="inlineStr">
        <is>
          <t>heures</t>
        </is>
      </c>
    </row>
    <row r="1066">
      <c r="A1066" s="257" t="n"/>
      <c r="B1066" s="284" t="inlineStr">
        <is>
          <t>-</t>
        </is>
      </c>
      <c r="C1066">
        <f>IF(Extractions!L47=20,Extractions!D47,"")</f>
        <v/>
      </c>
      <c r="D1066">
        <f>IF(C1066&lt;&gt;"",Extractions!M47,"")</f>
        <v/>
      </c>
      <c r="E1066" t="inlineStr">
        <is>
          <t>heures</t>
        </is>
      </c>
    </row>
    <row r="1067">
      <c r="A1067" s="257" t="n"/>
      <c r="B1067" s="284" t="inlineStr">
        <is>
          <t>-</t>
        </is>
      </c>
      <c r="C1067">
        <f>IF(Extractions!L48=20,Extractions!D48,"")</f>
        <v/>
      </c>
      <c r="D1067">
        <f>IF(C1067&lt;&gt;"",Extractions!M48,"")</f>
        <v/>
      </c>
      <c r="E1067" t="inlineStr">
        <is>
          <t>heures</t>
        </is>
      </c>
    </row>
    <row r="1068">
      <c r="A1068" s="257" t="n"/>
      <c r="B1068" s="284" t="inlineStr">
        <is>
          <t>-</t>
        </is>
      </c>
      <c r="C1068">
        <f>IF(Extractions!L49=20,Extractions!D49,"")</f>
        <v/>
      </c>
      <c r="D1068">
        <f>IF(C1068&lt;&gt;"",Extractions!M49,"")</f>
        <v/>
      </c>
      <c r="E1068" t="inlineStr">
        <is>
          <t>heures</t>
        </is>
      </c>
    </row>
    <row r="1069">
      <c r="A1069" s="257" t="n"/>
      <c r="B1069" s="284" t="inlineStr">
        <is>
          <t>-</t>
        </is>
      </c>
      <c r="C1069">
        <f>IF(Extractions!L50=20,Extractions!D50,"")</f>
        <v/>
      </c>
      <c r="D1069">
        <f>IF(C1069&lt;&gt;"",Extractions!M50,"")</f>
        <v/>
      </c>
      <c r="E1069" t="inlineStr">
        <is>
          <t>heures</t>
        </is>
      </c>
    </row>
    <row r="1070">
      <c r="A1070" s="257" t="n"/>
      <c r="B1070" s="284" t="inlineStr">
        <is>
          <t>-</t>
        </is>
      </c>
      <c r="C1070">
        <f>IF(Extractions!L51=20,Extractions!D51,"")</f>
        <v/>
      </c>
      <c r="D1070">
        <f>IF(C1070&lt;&gt;"",Extractions!M51,"")</f>
        <v/>
      </c>
      <c r="E1070" t="inlineStr">
        <is>
          <t>heures</t>
        </is>
      </c>
    </row>
    <row r="1071">
      <c r="A1071" s="257" t="n"/>
      <c r="B1071" s="284" t="inlineStr">
        <is>
          <t>-</t>
        </is>
      </c>
      <c r="C1071">
        <f>IF(Extractions!L52=20,Extractions!D52,"")</f>
        <v/>
      </c>
      <c r="D1071">
        <f>IF(C1071&lt;&gt;"",Extractions!M52,"")</f>
        <v/>
      </c>
      <c r="E1071" t="inlineStr">
        <is>
          <t>heures</t>
        </is>
      </c>
    </row>
    <row r="1072">
      <c r="A1072" s="257" t="n"/>
      <c r="B1072" s="284" t="inlineStr">
        <is>
          <t>-</t>
        </is>
      </c>
      <c r="C1072">
        <f>IF(Extractions!L53=20,Extractions!D53,"")</f>
        <v/>
      </c>
      <c r="D1072">
        <f>IF(C1072&lt;&gt;"",Extractions!M53,"")</f>
        <v/>
      </c>
      <c r="E1072" t="inlineStr">
        <is>
          <t>heures</t>
        </is>
      </c>
    </row>
    <row r="1073">
      <c r="A1073" s="257" t="n"/>
      <c r="B1073" s="284" t="inlineStr">
        <is>
          <t>-</t>
        </is>
      </c>
      <c r="C1073">
        <f>IF(Extractions!L54=20,Extractions!D54,"")</f>
        <v/>
      </c>
      <c r="D1073">
        <f>IF(C1073&lt;&gt;"",Extractions!M54,"")</f>
        <v/>
      </c>
      <c r="E1073" t="inlineStr">
        <is>
          <t>heures</t>
        </is>
      </c>
    </row>
    <row r="1074">
      <c r="A1074" s="257" t="n"/>
      <c r="B1074" s="284" t="inlineStr">
        <is>
          <t>-</t>
        </is>
      </c>
      <c r="C1074">
        <f>IF(Extractions!L55=20,Extractions!D55,"")</f>
        <v/>
      </c>
      <c r="D1074">
        <f>IF(C1074&lt;&gt;"",Extractions!M55,"")</f>
        <v/>
      </c>
      <c r="E1074" t="inlineStr">
        <is>
          <t>heures</t>
        </is>
      </c>
    </row>
    <row r="1075">
      <c r="A1075" s="257" t="n"/>
      <c r="B1075" s="284" t="inlineStr">
        <is>
          <t>-</t>
        </is>
      </c>
      <c r="C1075">
        <f>IF(Extractions!L56=20,Extractions!D56,"")</f>
        <v/>
      </c>
      <c r="D1075">
        <f>IF(C1075&lt;&gt;"",Extractions!M56,"")</f>
        <v/>
      </c>
      <c r="E1075" t="inlineStr">
        <is>
          <t>heures</t>
        </is>
      </c>
    </row>
    <row r="1076">
      <c r="A1076" s="257" t="n"/>
      <c r="B1076" s="284" t="inlineStr">
        <is>
          <t>-</t>
        </is>
      </c>
      <c r="C1076">
        <f>IF(Extractions!L57=20,Extractions!D57,"")</f>
        <v/>
      </c>
      <c r="D1076">
        <f>IF(C1076&lt;&gt;"",Extractions!M57,"")</f>
        <v/>
      </c>
      <c r="E1076" t="inlineStr">
        <is>
          <t>heures</t>
        </is>
      </c>
    </row>
    <row r="1077">
      <c r="A1077" s="257" t="n"/>
      <c r="B1077" s="284" t="inlineStr">
        <is>
          <t>-</t>
        </is>
      </c>
      <c r="C1077">
        <f>IF(Extractions!L58=20,Extractions!D58,"")</f>
        <v/>
      </c>
      <c r="D1077">
        <f>IF(C1077&lt;&gt;"",Extractions!M58,"")</f>
        <v/>
      </c>
      <c r="E1077" t="inlineStr">
        <is>
          <t>heures</t>
        </is>
      </c>
    </row>
    <row r="1078">
      <c r="A1078" s="257" t="n"/>
      <c r="B1078" s="284" t="inlineStr">
        <is>
          <t>-</t>
        </is>
      </c>
      <c r="C1078">
        <f>IF(Extractions!L59=20,Extractions!D59,"")</f>
        <v/>
      </c>
      <c r="D1078">
        <f>IF(C1078&lt;&gt;"",Extractions!M59,"")</f>
        <v/>
      </c>
      <c r="E1078" t="inlineStr">
        <is>
          <t>heures</t>
        </is>
      </c>
    </row>
    <row r="1079">
      <c r="A1079" s="257" t="n"/>
      <c r="B1079" s="284" t="inlineStr">
        <is>
          <t>-</t>
        </is>
      </c>
      <c r="C1079">
        <f>IF(Extractions!L60=20,Extractions!D60,"")</f>
        <v/>
      </c>
      <c r="D1079">
        <f>IF(C1079&lt;&gt;"",Extractions!M60,"")</f>
        <v/>
      </c>
      <c r="E1079" t="inlineStr">
        <is>
          <t>heures</t>
        </is>
      </c>
    </row>
    <row r="1080">
      <c r="A1080" s="257" t="n"/>
      <c r="B1080" s="284" t="inlineStr">
        <is>
          <t>-</t>
        </is>
      </c>
      <c r="C1080">
        <f>IF(Extractions!L61=20,Extractions!D61,"")</f>
        <v/>
      </c>
      <c r="D1080">
        <f>IF(C1080&lt;&gt;"",Extractions!M61,"")</f>
        <v/>
      </c>
      <c r="E1080" t="inlineStr">
        <is>
          <t>heures</t>
        </is>
      </c>
    </row>
    <row r="1081">
      <c r="A1081" s="257" t="n"/>
      <c r="B1081" s="284" t="inlineStr">
        <is>
          <t>-</t>
        </is>
      </c>
      <c r="C1081">
        <f>IF(Extractions!L62=20,Extractions!D62,"")</f>
        <v/>
      </c>
      <c r="D1081">
        <f>IF(C1081&lt;&gt;"",Extractions!M62,"")</f>
        <v/>
      </c>
      <c r="E1081" t="inlineStr">
        <is>
          <t>heures</t>
        </is>
      </c>
    </row>
    <row r="1082">
      <c r="A1082" s="257" t="n"/>
      <c r="B1082" s="284" t="inlineStr">
        <is>
          <t>-</t>
        </is>
      </c>
      <c r="C1082">
        <f>IF(Extractions!L63=20,Extractions!D63,"")</f>
        <v/>
      </c>
      <c r="D1082">
        <f>IF(C1082&lt;&gt;"",Extractions!M63,"")</f>
        <v/>
      </c>
      <c r="E1082" t="inlineStr">
        <is>
          <t>heures</t>
        </is>
      </c>
    </row>
    <row r="1083">
      <c r="A1083" s="257" t="n"/>
      <c r="B1083" s="284" t="inlineStr">
        <is>
          <t>-</t>
        </is>
      </c>
      <c r="C1083">
        <f>IF(Extractions!L64=20,Extractions!D64,"")</f>
        <v/>
      </c>
      <c r="D1083">
        <f>IF(C1083&lt;&gt;"",Extractions!M64,"")</f>
        <v/>
      </c>
      <c r="E1083" t="inlineStr">
        <is>
          <t>heures</t>
        </is>
      </c>
    </row>
    <row r="1084">
      <c r="A1084" s="257" t="n"/>
      <c r="B1084" s="284" t="inlineStr">
        <is>
          <t>-</t>
        </is>
      </c>
      <c r="C1084">
        <f>IF(Extractions!L65=20,Extractions!D65,"")</f>
        <v/>
      </c>
      <c r="D1084">
        <f>IF(C1084&lt;&gt;"",Extractions!M65,"")</f>
        <v/>
      </c>
      <c r="E1084" t="inlineStr">
        <is>
          <t>heures</t>
        </is>
      </c>
    </row>
    <row r="1085">
      <c r="A1085" s="257" t="n"/>
      <c r="B1085" s="284" t="inlineStr">
        <is>
          <t>-</t>
        </is>
      </c>
      <c r="C1085">
        <f>IF(Extractions!L66=20,Extractions!D66,"")</f>
        <v/>
      </c>
      <c r="D1085">
        <f>IF(C1085&lt;&gt;"",Extractions!M66,"")</f>
        <v/>
      </c>
      <c r="E1085" t="inlineStr">
        <is>
          <t>heures</t>
        </is>
      </c>
    </row>
    <row r="1086">
      <c r="A1086" s="257" t="n"/>
      <c r="B1086" s="284" t="inlineStr">
        <is>
          <t>-</t>
        </is>
      </c>
      <c r="C1086">
        <f>IF(Extractions!L67=20,Extractions!D67,"")</f>
        <v/>
      </c>
      <c r="D1086">
        <f>IF(C1086&lt;&gt;"",Extractions!M67,"")</f>
        <v/>
      </c>
      <c r="E1086" t="inlineStr">
        <is>
          <t>heures</t>
        </is>
      </c>
    </row>
    <row r="1087">
      <c r="A1087" s="257" t="n"/>
      <c r="B1087" s="284" t="inlineStr">
        <is>
          <t>-</t>
        </is>
      </c>
      <c r="C1087">
        <f>IF(Extractions!L68=20,Extractions!D68,"")</f>
        <v/>
      </c>
      <c r="D1087">
        <f>IF(C1087&lt;&gt;"",Extractions!M68,"")</f>
        <v/>
      </c>
      <c r="E1087" t="inlineStr">
        <is>
          <t>heures</t>
        </is>
      </c>
    </row>
    <row r="1088">
      <c r="A1088" s="257" t="n"/>
      <c r="B1088" s="284" t="inlineStr">
        <is>
          <t>-</t>
        </is>
      </c>
      <c r="C1088">
        <f>IF(Extractions!L69=20,Extractions!D69,"")</f>
        <v/>
      </c>
      <c r="D1088">
        <f>IF(C1088&lt;&gt;"",Extractions!M69,"")</f>
        <v/>
      </c>
      <c r="E1088" t="inlineStr">
        <is>
          <t>heures</t>
        </is>
      </c>
    </row>
    <row r="1089">
      <c r="A1089" s="257" t="n"/>
      <c r="B1089" s="284" t="inlineStr">
        <is>
          <t>-</t>
        </is>
      </c>
      <c r="C1089">
        <f>IF(Extractions!L70=20,Extractions!D70,"")</f>
        <v/>
      </c>
      <c r="D1089">
        <f>IF(C1089&lt;&gt;"",Extractions!M70,"")</f>
        <v/>
      </c>
      <c r="E1089" t="inlineStr">
        <is>
          <t>heures</t>
        </is>
      </c>
    </row>
    <row r="1090">
      <c r="A1090" s="257" t="n"/>
      <c r="B1090" s="284" t="inlineStr">
        <is>
          <t>-</t>
        </is>
      </c>
      <c r="C1090">
        <f>IF(Extractions!L71=20,Extractions!D71,"")</f>
        <v/>
      </c>
      <c r="D1090">
        <f>IF(C1090&lt;&gt;"",Extractions!M71,"")</f>
        <v/>
      </c>
      <c r="E1090" t="inlineStr">
        <is>
          <t>heures</t>
        </is>
      </c>
    </row>
    <row r="1091">
      <c r="A1091" s="257" t="n"/>
      <c r="B1091" s="284" t="inlineStr">
        <is>
          <t>-</t>
        </is>
      </c>
      <c r="C1091">
        <f>IF(Extractions!L72=20,Extractions!D72,"")</f>
        <v/>
      </c>
      <c r="D1091">
        <f>IF(C1091&lt;&gt;"",Extractions!M72,"")</f>
        <v/>
      </c>
      <c r="E1091" t="inlineStr">
        <is>
          <t>heures</t>
        </is>
      </c>
    </row>
    <row r="1092">
      <c r="A1092" s="257" t="n"/>
      <c r="B1092" s="284" t="inlineStr">
        <is>
          <t>-</t>
        </is>
      </c>
      <c r="C1092">
        <f>IF(Extractions!L73=20,Extractions!D73,"")</f>
        <v/>
      </c>
      <c r="D1092">
        <f>IF(C1092&lt;&gt;"",Extractions!M73,"")</f>
        <v/>
      </c>
      <c r="E1092" t="inlineStr">
        <is>
          <t>heures</t>
        </is>
      </c>
    </row>
    <row r="1093">
      <c r="A1093" s="257" t="n"/>
      <c r="B1093" s="284" t="inlineStr">
        <is>
          <t>-</t>
        </is>
      </c>
      <c r="C1093">
        <f>IF(Extractions!L74=20,Extractions!D74,"")</f>
        <v/>
      </c>
      <c r="D1093">
        <f>IF(C1093&lt;&gt;"",Extractions!M74,"")</f>
        <v/>
      </c>
      <c r="E1093" t="inlineStr">
        <is>
          <t>heures</t>
        </is>
      </c>
    </row>
    <row r="1094">
      <c r="A1094" s="257" t="n"/>
      <c r="B1094" s="284" t="inlineStr">
        <is>
          <t>-</t>
        </is>
      </c>
      <c r="C1094">
        <f>IF(Extractions!L75=20,Extractions!D75,"")</f>
        <v/>
      </c>
      <c r="D1094">
        <f>IF(C1094&lt;&gt;"",Extractions!M75,"")</f>
        <v/>
      </c>
      <c r="E1094" t="inlineStr">
        <is>
          <t>heures</t>
        </is>
      </c>
    </row>
    <row r="1095">
      <c r="A1095" s="257" t="n"/>
      <c r="B1095" s="284" t="inlineStr">
        <is>
          <t>-</t>
        </is>
      </c>
      <c r="C1095">
        <f>IF(Extractions!L76=20,Extractions!D76,"")</f>
        <v/>
      </c>
      <c r="D1095">
        <f>IF(C1095&lt;&gt;"",Extractions!M76,"")</f>
        <v/>
      </c>
      <c r="E1095" t="inlineStr">
        <is>
          <t>heures</t>
        </is>
      </c>
    </row>
    <row r="1096">
      <c r="A1096" s="257" t="n"/>
      <c r="B1096" s="284" t="inlineStr">
        <is>
          <t>-</t>
        </is>
      </c>
      <c r="C1096">
        <f>IF(Extractions!L77=20,Extractions!D77,"")</f>
        <v/>
      </c>
      <c r="D1096">
        <f>IF(C1096&lt;&gt;"",Extractions!M77,"")</f>
        <v/>
      </c>
      <c r="E1096" t="inlineStr">
        <is>
          <t>heures</t>
        </is>
      </c>
    </row>
    <row r="1097">
      <c r="A1097" s="257" t="n"/>
      <c r="B1097" s="284" t="inlineStr">
        <is>
          <t>-</t>
        </is>
      </c>
      <c r="C1097">
        <f>IF(Extractions!L78=20,Extractions!D78,"")</f>
        <v/>
      </c>
      <c r="D1097">
        <f>IF(C1097&lt;&gt;"",Extractions!M78,"")</f>
        <v/>
      </c>
      <c r="E1097" t="inlineStr">
        <is>
          <t>heures</t>
        </is>
      </c>
    </row>
    <row r="1098">
      <c r="A1098" s="257" t="n"/>
      <c r="B1098" s="284" t="inlineStr">
        <is>
          <t>-</t>
        </is>
      </c>
      <c r="C1098">
        <f>IF(Extractions!L79=20,Extractions!D79,"")</f>
        <v/>
      </c>
      <c r="D1098">
        <f>IF(C1098&lt;&gt;"",Extractions!M79,"")</f>
        <v/>
      </c>
      <c r="E1098" t="inlineStr">
        <is>
          <t>heures</t>
        </is>
      </c>
    </row>
    <row r="1099">
      <c r="A1099" s="257" t="n"/>
      <c r="B1099" s="284" t="inlineStr">
        <is>
          <t>-</t>
        </is>
      </c>
      <c r="C1099">
        <f>IF(Extractions!L80=20,Extractions!D80,"")</f>
        <v/>
      </c>
      <c r="D1099">
        <f>IF(C1099&lt;&gt;"",Extractions!M80,"")</f>
        <v/>
      </c>
      <c r="E1099" t="inlineStr">
        <is>
          <t>heures</t>
        </is>
      </c>
    </row>
    <row r="1100">
      <c r="A1100" s="257" t="n"/>
      <c r="B1100" s="284" t="inlineStr">
        <is>
          <t>-</t>
        </is>
      </c>
      <c r="C1100">
        <f>IF(Extractions!L81=20,Extractions!D81,"")</f>
        <v/>
      </c>
      <c r="D1100">
        <f>IF(C1100&lt;&gt;"",Extractions!M81,"")</f>
        <v/>
      </c>
      <c r="E1100" t="inlineStr">
        <is>
          <t>heures</t>
        </is>
      </c>
    </row>
    <row r="1101">
      <c r="A1101" s="257" t="n"/>
      <c r="B1101" s="284" t="inlineStr">
        <is>
          <t>-</t>
        </is>
      </c>
      <c r="C1101">
        <f>IF(Extractions!L82=20,Extractions!D82,"")</f>
        <v/>
      </c>
      <c r="D1101">
        <f>IF(C1101&lt;&gt;"",Extractions!M82,"")</f>
        <v/>
      </c>
      <c r="E1101" t="inlineStr">
        <is>
          <t>heures</t>
        </is>
      </c>
    </row>
    <row r="1102">
      <c r="A1102" s="257" t="n"/>
      <c r="B1102" s="284" t="inlineStr">
        <is>
          <t>-</t>
        </is>
      </c>
      <c r="C1102">
        <f>IF(Extractions!L83=20,Extractions!D83,"")</f>
        <v/>
      </c>
      <c r="D1102">
        <f>IF(C1102&lt;&gt;"",Extractions!M83,"")</f>
        <v/>
      </c>
      <c r="E1102" t="inlineStr">
        <is>
          <t>heures</t>
        </is>
      </c>
    </row>
    <row r="1103">
      <c r="A1103" s="257" t="n"/>
      <c r="B1103" s="284" t="inlineStr">
        <is>
          <t>-</t>
        </is>
      </c>
      <c r="C1103">
        <f>IF(Extractions!L84=20,Extractions!D84,"")</f>
        <v/>
      </c>
      <c r="D1103">
        <f>IF(C1103&lt;&gt;"",Extractions!M84,"")</f>
        <v/>
      </c>
      <c r="E1103" t="inlineStr">
        <is>
          <t>heures</t>
        </is>
      </c>
    </row>
    <row r="1104">
      <c r="A1104" s="257" t="n"/>
      <c r="B1104" s="284" t="inlineStr">
        <is>
          <t>-</t>
        </is>
      </c>
      <c r="C1104">
        <f>IF(Extractions!L85=20,Extractions!D85,"")</f>
        <v/>
      </c>
      <c r="D1104">
        <f>IF(C1104&lt;&gt;"",Extractions!M85,"")</f>
        <v/>
      </c>
      <c r="E1104" t="inlineStr">
        <is>
          <t>heures</t>
        </is>
      </c>
    </row>
    <row r="1105">
      <c r="A1105" s="257" t="n"/>
      <c r="B1105" s="284" t="inlineStr">
        <is>
          <t>-</t>
        </is>
      </c>
      <c r="C1105">
        <f>IF(Extractions!L86=20,Extractions!D86,"")</f>
        <v/>
      </c>
      <c r="D1105">
        <f>IF(C1105&lt;&gt;"",Extractions!M86,"")</f>
        <v/>
      </c>
      <c r="E1105" t="inlineStr">
        <is>
          <t>heures</t>
        </is>
      </c>
    </row>
    <row r="1106">
      <c r="A1106" s="257" t="n"/>
      <c r="B1106" s="284" t="inlineStr">
        <is>
          <t>-</t>
        </is>
      </c>
      <c r="C1106">
        <f>IF(Extractions!L87=20,Extractions!D87,"")</f>
        <v/>
      </c>
      <c r="D1106">
        <f>IF(C1106&lt;&gt;"",Extractions!M87,"")</f>
        <v/>
      </c>
      <c r="E1106" t="inlineStr">
        <is>
          <t>heures</t>
        </is>
      </c>
    </row>
    <row r="1107">
      <c r="A1107" s="257" t="n"/>
      <c r="B1107" s="284" t="inlineStr">
        <is>
          <t>-</t>
        </is>
      </c>
      <c r="C1107">
        <f>IF(Extractions!L88=20,Extractions!D88,"")</f>
        <v/>
      </c>
      <c r="D1107">
        <f>IF(C1107&lt;&gt;"",Extractions!M88,"")</f>
        <v/>
      </c>
      <c r="E1107" t="inlineStr">
        <is>
          <t>heures</t>
        </is>
      </c>
    </row>
    <row r="1108">
      <c r="A1108" s="257" t="n"/>
      <c r="B1108" s="284" t="inlineStr">
        <is>
          <t>-</t>
        </is>
      </c>
      <c r="C1108">
        <f>IF(Extractions!L89=20,Extractions!D89,"")</f>
        <v/>
      </c>
      <c r="D1108">
        <f>IF(C1108&lt;&gt;"",Extractions!M89,"")</f>
        <v/>
      </c>
      <c r="E1108" t="inlineStr">
        <is>
          <t>heures</t>
        </is>
      </c>
    </row>
    <row r="1109">
      <c r="A1109" s="257" t="n"/>
      <c r="B1109" s="284" t="inlineStr">
        <is>
          <t>-</t>
        </is>
      </c>
      <c r="C1109">
        <f>IF(Extractions!L90=20,Extractions!D90,"")</f>
        <v/>
      </c>
      <c r="D1109">
        <f>IF(C1109&lt;&gt;"",Extractions!M90,"")</f>
        <v/>
      </c>
      <c r="E1109" t="inlineStr">
        <is>
          <t>heures</t>
        </is>
      </c>
    </row>
    <row r="1110">
      <c r="A1110" s="257" t="n"/>
      <c r="B1110" s="284" t="inlineStr">
        <is>
          <t>-</t>
        </is>
      </c>
      <c r="C1110">
        <f>IF(Extractions!L91=20,Extractions!D91,"")</f>
        <v/>
      </c>
      <c r="D1110">
        <f>IF(C1110&lt;&gt;"",Extractions!M91,"")</f>
        <v/>
      </c>
      <c r="E1110" t="inlineStr">
        <is>
          <t>heures</t>
        </is>
      </c>
    </row>
    <row r="1111">
      <c r="A1111" s="257" t="n"/>
      <c r="B1111" s="284" t="inlineStr">
        <is>
          <t>-</t>
        </is>
      </c>
      <c r="C1111">
        <f>IF(Extractions!L92=20,Extractions!D92,"")</f>
        <v/>
      </c>
      <c r="D1111">
        <f>IF(C1111&lt;&gt;"",Extractions!M92,"")</f>
        <v/>
      </c>
      <c r="E1111" t="inlineStr">
        <is>
          <t>heures</t>
        </is>
      </c>
    </row>
    <row r="1112">
      <c r="A1112" s="257" t="n"/>
      <c r="B1112" s="284" t="inlineStr">
        <is>
          <t>-</t>
        </is>
      </c>
      <c r="C1112">
        <f>IF(Extractions!L93=20,Extractions!D93,"")</f>
        <v/>
      </c>
      <c r="D1112">
        <f>IF(C1112&lt;&gt;"",Extractions!M93,"")</f>
        <v/>
      </c>
      <c r="E1112" t="inlineStr">
        <is>
          <t>heures</t>
        </is>
      </c>
    </row>
    <row r="1113">
      <c r="A1113" s="257" t="n"/>
      <c r="B1113" s="284" t="inlineStr">
        <is>
          <t>-</t>
        </is>
      </c>
      <c r="C1113">
        <f>IF(Extractions!L94=20,Extractions!D94,"")</f>
        <v/>
      </c>
      <c r="D1113">
        <f>IF(C1113&lt;&gt;"",Extractions!M94,"")</f>
        <v/>
      </c>
      <c r="E1113" t="inlineStr">
        <is>
          <t>heures</t>
        </is>
      </c>
    </row>
    <row r="1114">
      <c r="A1114" s="257" t="n"/>
      <c r="B1114" s="284" t="inlineStr">
        <is>
          <t>-</t>
        </is>
      </c>
      <c r="C1114">
        <f>IF(Extractions!L95=20,Extractions!D95,"")</f>
        <v/>
      </c>
      <c r="D1114">
        <f>IF(C1114&lt;&gt;"",Extractions!M95,"")</f>
        <v/>
      </c>
      <c r="E1114" t="inlineStr">
        <is>
          <t>heures</t>
        </is>
      </c>
    </row>
    <row r="1115">
      <c r="A1115" s="257" t="n"/>
      <c r="B1115" s="284" t="inlineStr">
        <is>
          <t>-</t>
        </is>
      </c>
      <c r="C1115">
        <f>IF(Extractions!L96=20,Extractions!D96,"")</f>
        <v/>
      </c>
      <c r="D1115">
        <f>IF(C1115&lt;&gt;"",Extractions!M96,"")</f>
        <v/>
      </c>
      <c r="E1115" t="inlineStr">
        <is>
          <t>heures</t>
        </is>
      </c>
    </row>
    <row r="1116">
      <c r="A1116" s="257" t="n"/>
      <c r="B1116" s="284" t="inlineStr">
        <is>
          <t>-</t>
        </is>
      </c>
      <c r="C1116">
        <f>IF(Extractions!L97=20,Extractions!D97,"")</f>
        <v/>
      </c>
      <c r="D1116">
        <f>IF(C1116&lt;&gt;"",Extractions!M97,"")</f>
        <v/>
      </c>
      <c r="E1116" t="inlineStr">
        <is>
          <t>heures</t>
        </is>
      </c>
    </row>
    <row r="1117">
      <c r="A1117" s="257" t="n"/>
      <c r="B1117" s="284" t="inlineStr">
        <is>
          <t>-</t>
        </is>
      </c>
      <c r="C1117">
        <f>IF(Extractions!L98=20,Extractions!D98,"")</f>
        <v/>
      </c>
      <c r="D1117">
        <f>IF(C1117&lt;&gt;"",Extractions!M98,"")</f>
        <v/>
      </c>
      <c r="E1117" t="inlineStr">
        <is>
          <t>heures</t>
        </is>
      </c>
    </row>
    <row r="1118">
      <c r="A1118" s="257" t="n"/>
      <c r="B1118" s="284" t="inlineStr">
        <is>
          <t>-</t>
        </is>
      </c>
      <c r="C1118">
        <f>IF(Extractions!L99=20,Extractions!D99,"")</f>
        <v/>
      </c>
      <c r="D1118">
        <f>IF(C1118&lt;&gt;"",Extractions!M99,"")</f>
        <v/>
      </c>
      <c r="E1118" t="inlineStr">
        <is>
          <t>heures</t>
        </is>
      </c>
    </row>
    <row r="1119">
      <c r="A1119" s="257" t="n"/>
      <c r="B1119" s="284" t="inlineStr">
        <is>
          <t>-</t>
        </is>
      </c>
      <c r="C1119">
        <f>IF(Extractions!L100=20,Extractions!D100,"")</f>
        <v/>
      </c>
      <c r="D1119">
        <f>IF(C1119&lt;&gt;"",Extractions!M100,"")</f>
        <v/>
      </c>
      <c r="E1119" t="inlineStr">
        <is>
          <t>heures</t>
        </is>
      </c>
    </row>
    <row r="1120">
      <c r="A1120" s="257" t="n"/>
      <c r="B1120" s="284" t="inlineStr">
        <is>
          <t>-</t>
        </is>
      </c>
      <c r="C1120">
        <f>IF(Extractions!L101=20,Extractions!D101,"")</f>
        <v/>
      </c>
      <c r="D1120">
        <f>IF(C1120&lt;&gt;"",Extractions!M101,"")</f>
        <v/>
      </c>
      <c r="E1120" t="inlineStr">
        <is>
          <t>heures</t>
        </is>
      </c>
    </row>
    <row r="1121">
      <c r="A1121" s="257" t="n"/>
      <c r="B1121" s="284" t="inlineStr">
        <is>
          <t>-</t>
        </is>
      </c>
      <c r="C1121">
        <f>IF(Extractions!L102=20,Extractions!D102,"")</f>
        <v/>
      </c>
      <c r="D1121">
        <f>IF(C1121&lt;&gt;"",Extractions!M102,"")</f>
        <v/>
      </c>
      <c r="E1121" t="inlineStr">
        <is>
          <t>heures</t>
        </is>
      </c>
    </row>
    <row r="1122">
      <c r="A1122" s="257" t="n"/>
      <c r="B1122" s="284" t="inlineStr">
        <is>
          <t>-</t>
        </is>
      </c>
      <c r="C1122">
        <f>IF(Extractions!L103=20,Extractions!D103,"")</f>
        <v/>
      </c>
      <c r="D1122">
        <f>IF(C1122&lt;&gt;"",Extractions!M103,"")</f>
        <v/>
      </c>
      <c r="E1122" t="inlineStr">
        <is>
          <t>heures</t>
        </is>
      </c>
    </row>
    <row r="1123">
      <c r="A1123" s="257" t="n"/>
      <c r="B1123" s="284" t="inlineStr">
        <is>
          <t>-</t>
        </is>
      </c>
      <c r="C1123">
        <f>IF(Extractions!L104=20,Extractions!D104,"")</f>
        <v/>
      </c>
      <c r="D1123">
        <f>IF(C1123&lt;&gt;"",Extractions!M104,"")</f>
        <v/>
      </c>
      <c r="E1123" t="inlineStr">
        <is>
          <t>heures</t>
        </is>
      </c>
    </row>
    <row r="1124">
      <c r="A1124" s="257" t="n"/>
      <c r="B1124" s="284" t="inlineStr">
        <is>
          <t>-</t>
        </is>
      </c>
      <c r="C1124">
        <f>IF(Extractions!L105=20,Extractions!D105,"")</f>
        <v/>
      </c>
      <c r="D1124">
        <f>IF(C1124&lt;&gt;"",Extractions!M105,"")</f>
        <v/>
      </c>
      <c r="E1124" t="inlineStr">
        <is>
          <t>heures</t>
        </is>
      </c>
    </row>
    <row r="1125">
      <c r="A1125" s="257" t="n"/>
      <c r="B1125" s="284" t="inlineStr">
        <is>
          <t>-</t>
        </is>
      </c>
      <c r="C1125">
        <f>IF(Extractions!L106=20,Extractions!D106,"")</f>
        <v/>
      </c>
      <c r="D1125">
        <f>IF(C1125&lt;&gt;"",Extractions!M106,"")</f>
        <v/>
      </c>
      <c r="E1125" t="inlineStr">
        <is>
          <t>heures</t>
        </is>
      </c>
    </row>
    <row r="1126">
      <c r="A1126" s="257" t="n"/>
      <c r="B1126" s="284" t="inlineStr">
        <is>
          <t>-</t>
        </is>
      </c>
      <c r="C1126">
        <f>IF(Extractions!L107=20,Extractions!D107,"")</f>
        <v/>
      </c>
      <c r="D1126">
        <f>IF(C1126&lt;&gt;"",Extractions!M107,"")</f>
        <v/>
      </c>
      <c r="E1126" t="inlineStr">
        <is>
          <t>heures</t>
        </is>
      </c>
    </row>
    <row r="1127">
      <c r="A1127" s="257" t="n"/>
      <c r="B1127" s="284" t="inlineStr">
        <is>
          <t>-</t>
        </is>
      </c>
      <c r="C1127">
        <f>IF(Extractions!L108=20,Extractions!D108,"")</f>
        <v/>
      </c>
      <c r="D1127">
        <f>IF(C1127&lt;&gt;"",Extractions!M108,"")</f>
        <v/>
      </c>
      <c r="E1127" t="inlineStr">
        <is>
          <t>heures</t>
        </is>
      </c>
    </row>
    <row r="1128">
      <c r="A1128" s="257" t="n"/>
      <c r="B1128" s="284" t="inlineStr">
        <is>
          <t>-</t>
        </is>
      </c>
      <c r="C1128">
        <f>IF(Extractions!L109=20,Extractions!D109,"")</f>
        <v/>
      </c>
      <c r="D1128">
        <f>IF(C1128&lt;&gt;"",Extractions!M109,"")</f>
        <v/>
      </c>
      <c r="E1128" t="inlineStr">
        <is>
          <t>heures</t>
        </is>
      </c>
    </row>
    <row r="1129">
      <c r="A1129" s="257" t="n"/>
      <c r="B1129" s="284" t="inlineStr">
        <is>
          <t>-</t>
        </is>
      </c>
      <c r="C1129">
        <f>IF(Extractions!L110=20,Extractions!D110,"")</f>
        <v/>
      </c>
      <c r="D1129">
        <f>IF(C1129&lt;&gt;"",Extractions!M110,"")</f>
        <v/>
      </c>
      <c r="E1129" t="inlineStr">
        <is>
          <t>heures</t>
        </is>
      </c>
    </row>
    <row r="1130">
      <c r="A1130" s="257" t="n"/>
      <c r="B1130" s="284" t="inlineStr">
        <is>
          <t>-</t>
        </is>
      </c>
      <c r="C1130">
        <f>IF(Extractions!L111=20,Extractions!D111,"")</f>
        <v/>
      </c>
      <c r="D1130">
        <f>IF(C1130&lt;&gt;"",Extractions!M111,"")</f>
        <v/>
      </c>
      <c r="E1130" t="inlineStr">
        <is>
          <t>heures</t>
        </is>
      </c>
    </row>
    <row r="1131">
      <c r="A1131" s="257" t="n"/>
      <c r="B1131" s="284" t="inlineStr">
        <is>
          <t>-</t>
        </is>
      </c>
      <c r="C1131">
        <f>IF(Extractions!L112=20,Extractions!D112,"")</f>
        <v/>
      </c>
      <c r="D1131">
        <f>IF(C1131&lt;&gt;"",Extractions!M112,"")</f>
        <v/>
      </c>
      <c r="E1131" t="inlineStr">
        <is>
          <t>heures</t>
        </is>
      </c>
    </row>
    <row r="1132">
      <c r="A1132" s="257" t="n"/>
      <c r="B1132" s="284" t="inlineStr">
        <is>
          <t>-</t>
        </is>
      </c>
      <c r="C1132">
        <f>IF(Extractions!L113=20,Extractions!D113,"")</f>
        <v/>
      </c>
      <c r="D1132">
        <f>IF(C1132&lt;&gt;"",Extractions!M113,"")</f>
        <v/>
      </c>
      <c r="E1132" t="inlineStr">
        <is>
          <t>heures</t>
        </is>
      </c>
    </row>
    <row r="1133">
      <c r="A1133" s="257" t="n"/>
      <c r="B1133" s="284" t="inlineStr">
        <is>
          <t>-</t>
        </is>
      </c>
      <c r="C1133">
        <f>IF(Extractions!L114=20,Extractions!D114,"")</f>
        <v/>
      </c>
      <c r="D1133">
        <f>IF(C1133&lt;&gt;"",Extractions!M114,"")</f>
        <v/>
      </c>
      <c r="E1133" t="inlineStr">
        <is>
          <t>heures</t>
        </is>
      </c>
    </row>
    <row r="1134">
      <c r="A1134" s="257" t="n"/>
      <c r="B1134" s="284" t="inlineStr">
        <is>
          <t>-</t>
        </is>
      </c>
      <c r="C1134">
        <f>IF(Extractions!L115=20,Extractions!D115,"")</f>
        <v/>
      </c>
      <c r="D1134">
        <f>IF(C1134&lt;&gt;"",Extractions!M115,"")</f>
        <v/>
      </c>
      <c r="E1134" t="inlineStr">
        <is>
          <t>heures</t>
        </is>
      </c>
    </row>
    <row r="1135">
      <c r="A1135" s="257" t="n"/>
      <c r="B1135" s="284" t="inlineStr">
        <is>
          <t>-</t>
        </is>
      </c>
      <c r="C1135">
        <f>IF(Extractions!L116=20,Extractions!D116,"")</f>
        <v/>
      </c>
      <c r="D1135">
        <f>IF(C1135&lt;&gt;"",Extractions!M116,"")</f>
        <v/>
      </c>
      <c r="E1135" t="inlineStr">
        <is>
          <t>heures</t>
        </is>
      </c>
    </row>
    <row r="1136">
      <c r="A1136" s="257" t="n"/>
      <c r="B1136" s="284" t="inlineStr">
        <is>
          <t>-</t>
        </is>
      </c>
      <c r="C1136">
        <f>IF(Extractions!L117=20,Extractions!D117,"")</f>
        <v/>
      </c>
      <c r="D1136">
        <f>IF(C1136&lt;&gt;"",Extractions!M117,"")</f>
        <v/>
      </c>
      <c r="E1136" t="inlineStr">
        <is>
          <t>heures</t>
        </is>
      </c>
    </row>
    <row r="1137">
      <c r="A1137" s="257" t="n"/>
      <c r="B1137" s="284" t="inlineStr">
        <is>
          <t>-</t>
        </is>
      </c>
      <c r="C1137">
        <f>IF(Extractions!L118=20,Extractions!D118,"")</f>
        <v/>
      </c>
      <c r="D1137">
        <f>IF(C1137&lt;&gt;"",Extractions!M118,"")</f>
        <v/>
      </c>
      <c r="E1137" t="inlineStr">
        <is>
          <t>heures</t>
        </is>
      </c>
    </row>
    <row r="1138">
      <c r="A1138" s="257" t="n"/>
      <c r="B1138" s="284" t="inlineStr">
        <is>
          <t>-</t>
        </is>
      </c>
      <c r="C1138">
        <f>IF(Extractions!L119=20,Extractions!D119,"")</f>
        <v/>
      </c>
      <c r="D1138">
        <f>IF(C1138&lt;&gt;"",Extractions!M119,"")</f>
        <v/>
      </c>
      <c r="E1138" t="inlineStr">
        <is>
          <t>heures</t>
        </is>
      </c>
    </row>
    <row r="1139">
      <c r="A1139" s="257" t="n"/>
      <c r="B1139" s="284" t="inlineStr">
        <is>
          <t>-</t>
        </is>
      </c>
      <c r="C1139">
        <f>IF(Extractions!L120=20,Extractions!D120,"")</f>
        <v/>
      </c>
      <c r="D1139">
        <f>IF(C1139&lt;&gt;"",Extractions!M120,"")</f>
        <v/>
      </c>
      <c r="E1139" t="inlineStr">
        <is>
          <t>heures</t>
        </is>
      </c>
    </row>
    <row r="1140">
      <c r="A1140" s="257" t="n"/>
      <c r="B1140" s="284" t="inlineStr">
        <is>
          <t>-</t>
        </is>
      </c>
      <c r="C1140">
        <f>IF(Extractions!L121=20,Extractions!D121,"")</f>
        <v/>
      </c>
      <c r="D1140">
        <f>IF(C1140&lt;&gt;"",Extractions!M121,"")</f>
        <v/>
      </c>
      <c r="E1140" t="inlineStr">
        <is>
          <t>heures</t>
        </is>
      </c>
    </row>
    <row r="1141">
      <c r="A1141" s="257" t="n"/>
      <c r="B1141" s="284" t="inlineStr">
        <is>
          <t>-</t>
        </is>
      </c>
      <c r="C1141">
        <f>IF(Extractions!L122=20,Extractions!D122,"")</f>
        <v/>
      </c>
      <c r="D1141">
        <f>IF(C1141&lt;&gt;"",Extractions!M122,"")</f>
        <v/>
      </c>
      <c r="E1141" t="inlineStr">
        <is>
          <t>heures</t>
        </is>
      </c>
    </row>
    <row r="1142">
      <c r="A1142" s="257" t="n"/>
      <c r="B1142" s="284" t="inlineStr">
        <is>
          <t>-</t>
        </is>
      </c>
      <c r="C1142">
        <f>IF(Extractions!L123=20,Extractions!D123,"")</f>
        <v/>
      </c>
      <c r="D1142">
        <f>IF(C1142&lt;&gt;"",Extractions!M123,"")</f>
        <v/>
      </c>
      <c r="E1142" t="inlineStr">
        <is>
          <t>heures</t>
        </is>
      </c>
    </row>
    <row r="1143">
      <c r="A1143" s="257" t="n"/>
      <c r="B1143" s="284" t="inlineStr">
        <is>
          <t>-</t>
        </is>
      </c>
      <c r="C1143">
        <f>IF(Extractions!L124=20,Extractions!D124,"")</f>
        <v/>
      </c>
      <c r="D1143">
        <f>IF(C1143&lt;&gt;"",Extractions!M124,"")</f>
        <v/>
      </c>
      <c r="E1143" t="inlineStr">
        <is>
          <t>heures</t>
        </is>
      </c>
    </row>
    <row r="1144">
      <c r="A1144" s="257" t="n"/>
      <c r="B1144" s="284" t="inlineStr">
        <is>
          <t>-</t>
        </is>
      </c>
      <c r="C1144">
        <f>IF(Extractions!L125=20,Extractions!D125,"")</f>
        <v/>
      </c>
      <c r="D1144">
        <f>IF(C1144&lt;&gt;"",Extractions!M125,"")</f>
        <v/>
      </c>
      <c r="E1144" t="inlineStr">
        <is>
          <t>heures</t>
        </is>
      </c>
    </row>
    <row r="1145">
      <c r="A1145" s="257" t="n"/>
      <c r="B1145" s="284" t="inlineStr">
        <is>
          <t>-</t>
        </is>
      </c>
      <c r="C1145">
        <f>IF(Extractions!L126=20,Extractions!D126,"")</f>
        <v/>
      </c>
      <c r="D1145">
        <f>IF(C1145&lt;&gt;"",Extractions!M126,"")</f>
        <v/>
      </c>
      <c r="E1145" t="inlineStr">
        <is>
          <t>heures</t>
        </is>
      </c>
    </row>
    <row r="1146">
      <c r="A1146" s="257" t="n"/>
      <c r="B1146" s="284" t="inlineStr">
        <is>
          <t>-</t>
        </is>
      </c>
      <c r="C1146">
        <f>IF(Extractions!L127=20,Extractions!D127,"")</f>
        <v/>
      </c>
      <c r="D1146">
        <f>IF(C1146&lt;&gt;"",Extractions!M127,"")</f>
        <v/>
      </c>
      <c r="E1146" t="inlineStr">
        <is>
          <t>heures</t>
        </is>
      </c>
    </row>
    <row r="1147">
      <c r="A1147" s="257" t="n"/>
      <c r="B1147" s="284" t="inlineStr">
        <is>
          <t>-</t>
        </is>
      </c>
      <c r="C1147">
        <f>IF(Extractions!L128=20,Extractions!D128,"")</f>
        <v/>
      </c>
      <c r="D1147">
        <f>IF(C1147&lt;&gt;"",Extractions!M128,"")</f>
        <v/>
      </c>
      <c r="E1147" t="inlineStr">
        <is>
          <t>heures</t>
        </is>
      </c>
    </row>
    <row r="1148">
      <c r="A1148" s="257" t="n"/>
      <c r="B1148" s="284" t="inlineStr">
        <is>
          <t>-</t>
        </is>
      </c>
      <c r="C1148">
        <f>IF(Extractions!L129=20,Extractions!D129,"")</f>
        <v/>
      </c>
      <c r="D1148">
        <f>IF(C1148&lt;&gt;"",Extractions!M129,"")</f>
        <v/>
      </c>
      <c r="E1148" t="inlineStr">
        <is>
          <t>heures</t>
        </is>
      </c>
    </row>
    <row r="1149">
      <c r="A1149" s="257" t="n"/>
      <c r="B1149" s="284" t="inlineStr">
        <is>
          <t>-</t>
        </is>
      </c>
      <c r="C1149">
        <f>IF(Extractions!L130=20,Extractions!D130,"")</f>
        <v/>
      </c>
      <c r="D1149">
        <f>IF(C1149&lt;&gt;"",Extractions!M130,"")</f>
        <v/>
      </c>
      <c r="E1149" t="inlineStr">
        <is>
          <t>heures</t>
        </is>
      </c>
    </row>
    <row r="1150">
      <c r="A1150" s="257" t="n"/>
      <c r="B1150" s="284" t="inlineStr">
        <is>
          <t>-</t>
        </is>
      </c>
      <c r="C1150">
        <f>IF(Extractions!L131=20,Extractions!D131,"")</f>
        <v/>
      </c>
      <c r="D1150">
        <f>IF(C1150&lt;&gt;"",Extractions!M131,"")</f>
        <v/>
      </c>
      <c r="E1150" t="inlineStr">
        <is>
          <t>heures</t>
        </is>
      </c>
    </row>
    <row r="1151">
      <c r="A1151" s="257" t="n"/>
      <c r="B1151" s="284" t="inlineStr">
        <is>
          <t>-</t>
        </is>
      </c>
      <c r="C1151">
        <f>IF(Extractions!L132=20,Extractions!D132,"")</f>
        <v/>
      </c>
      <c r="D1151">
        <f>IF(C1151&lt;&gt;"",Extractions!M132,"")</f>
        <v/>
      </c>
      <c r="E1151" t="inlineStr">
        <is>
          <t>heures</t>
        </is>
      </c>
    </row>
    <row r="1152">
      <c r="A1152" s="257" t="n"/>
      <c r="B1152" s="284" t="inlineStr">
        <is>
          <t>-</t>
        </is>
      </c>
      <c r="C1152">
        <f>IF(Extractions!L133=20,Extractions!D133,"")</f>
        <v/>
      </c>
      <c r="D1152">
        <f>IF(C1152&lt;&gt;"",Extractions!M133,"")</f>
        <v/>
      </c>
      <c r="E1152" t="inlineStr">
        <is>
          <t>heures</t>
        </is>
      </c>
    </row>
    <row r="1153">
      <c r="A1153" s="257" t="n"/>
      <c r="B1153" s="284" t="inlineStr">
        <is>
          <t>-</t>
        </is>
      </c>
      <c r="C1153">
        <f>IF(Extractions!L134=20,Extractions!D134,"")</f>
        <v/>
      </c>
      <c r="D1153">
        <f>IF(C1153&lt;&gt;"",Extractions!M134,"")</f>
        <v/>
      </c>
      <c r="E1153" t="inlineStr">
        <is>
          <t>heures</t>
        </is>
      </c>
    </row>
    <row r="1154">
      <c r="A1154" s="257" t="n"/>
      <c r="B1154" s="284" t="inlineStr">
        <is>
          <t>-</t>
        </is>
      </c>
      <c r="C1154">
        <f>IF(Extractions!L135=20,Extractions!D135,"")</f>
        <v/>
      </c>
      <c r="D1154">
        <f>IF(C1154&lt;&gt;"",Extractions!M135,"")</f>
        <v/>
      </c>
      <c r="E1154" t="inlineStr">
        <is>
          <t>heures</t>
        </is>
      </c>
    </row>
    <row r="1155">
      <c r="A1155" s="257" t="n"/>
      <c r="B1155" s="284" t="inlineStr">
        <is>
          <t>-</t>
        </is>
      </c>
      <c r="C1155">
        <f>IF(Extractions!L136=20,Extractions!D136,"")</f>
        <v/>
      </c>
      <c r="D1155">
        <f>IF(C1155&lt;&gt;"",Extractions!M136,"")</f>
        <v/>
      </c>
      <c r="E1155" t="inlineStr">
        <is>
          <t>heures</t>
        </is>
      </c>
    </row>
    <row r="1156">
      <c r="A1156" s="257" t="n"/>
      <c r="B1156" s="284" t="inlineStr">
        <is>
          <t>-</t>
        </is>
      </c>
      <c r="C1156">
        <f>IF(Extractions!L137=20,Extractions!D137,"")</f>
        <v/>
      </c>
      <c r="D1156">
        <f>IF(C1156&lt;&gt;"",Extractions!M137,"")</f>
        <v/>
      </c>
      <c r="E1156" t="inlineStr">
        <is>
          <t>heures</t>
        </is>
      </c>
    </row>
    <row r="1157">
      <c r="A1157" s="257" t="n"/>
      <c r="B1157" s="284" t="inlineStr">
        <is>
          <t>-</t>
        </is>
      </c>
      <c r="C1157">
        <f>IF(Extractions!L138=20,Extractions!D138,"")</f>
        <v/>
      </c>
      <c r="D1157">
        <f>IF(C1157&lt;&gt;"",Extractions!M138,"")</f>
        <v/>
      </c>
      <c r="E1157" t="inlineStr">
        <is>
          <t>heures</t>
        </is>
      </c>
    </row>
    <row r="1158">
      <c r="A1158" s="257" t="n"/>
      <c r="B1158" s="284" t="inlineStr">
        <is>
          <t>-</t>
        </is>
      </c>
      <c r="C1158">
        <f>IF(Extractions!L139=20,Extractions!D139,"")</f>
        <v/>
      </c>
      <c r="D1158">
        <f>IF(C1158&lt;&gt;"",Extractions!M139,"")</f>
        <v/>
      </c>
      <c r="E1158" t="inlineStr">
        <is>
          <t>heures</t>
        </is>
      </c>
    </row>
    <row r="1159">
      <c r="A1159" s="257" t="n"/>
      <c r="B1159" s="284" t="inlineStr">
        <is>
          <t>-</t>
        </is>
      </c>
      <c r="C1159">
        <f>IF(Extractions!L140=20,Extractions!D140,"")</f>
        <v/>
      </c>
      <c r="D1159">
        <f>IF(C1159&lt;&gt;"",Extractions!M140,"")</f>
        <v/>
      </c>
      <c r="E1159" t="inlineStr">
        <is>
          <t>heures</t>
        </is>
      </c>
    </row>
    <row r="1160">
      <c r="A1160" s="257" t="n"/>
      <c r="B1160" s="284" t="inlineStr">
        <is>
          <t>-</t>
        </is>
      </c>
      <c r="C1160">
        <f>IF(Extractions!L141=20,Extractions!D141,"")</f>
        <v/>
      </c>
      <c r="D1160">
        <f>IF(C1160&lt;&gt;"",Extractions!M141,"")</f>
        <v/>
      </c>
      <c r="E1160" t="inlineStr">
        <is>
          <t>heures</t>
        </is>
      </c>
    </row>
    <row r="1161">
      <c r="A1161" s="257" t="n"/>
      <c r="B1161" s="284" t="inlineStr">
        <is>
          <t>-</t>
        </is>
      </c>
      <c r="C1161">
        <f>IF(Extractions!L142=20,Extractions!D142,"")</f>
        <v/>
      </c>
      <c r="D1161">
        <f>IF(C1161&lt;&gt;"",Extractions!M142,"")</f>
        <v/>
      </c>
      <c r="E1161" t="inlineStr">
        <is>
          <t>heures</t>
        </is>
      </c>
    </row>
    <row r="1162">
      <c r="A1162" s="257" t="n"/>
      <c r="B1162" s="284" t="inlineStr">
        <is>
          <t>-</t>
        </is>
      </c>
      <c r="C1162">
        <f>IF(Extractions!L143=20,Extractions!D143,"")</f>
        <v/>
      </c>
      <c r="D1162">
        <f>IF(C1162&lt;&gt;"",Extractions!M143,"")</f>
        <v/>
      </c>
      <c r="E1162" t="inlineStr">
        <is>
          <t>heures</t>
        </is>
      </c>
    </row>
    <row r="1163">
      <c r="A1163" s="257" t="n"/>
      <c r="B1163" s="284" t="inlineStr">
        <is>
          <t>-</t>
        </is>
      </c>
      <c r="C1163">
        <f>IF(Extractions!L144=20,Extractions!D144,"")</f>
        <v/>
      </c>
      <c r="D1163">
        <f>IF(C1163&lt;&gt;"",Extractions!M144,"")</f>
        <v/>
      </c>
      <c r="E1163" t="inlineStr">
        <is>
          <t>heures</t>
        </is>
      </c>
    </row>
    <row r="1164">
      <c r="A1164" s="257" t="n"/>
      <c r="B1164" s="284" t="inlineStr">
        <is>
          <t>-</t>
        </is>
      </c>
      <c r="C1164">
        <f>IF(Extractions!L145=20,Extractions!D145,"")</f>
        <v/>
      </c>
      <c r="D1164">
        <f>IF(C1164&lt;&gt;"",Extractions!M145,"")</f>
        <v/>
      </c>
      <c r="E1164" t="inlineStr">
        <is>
          <t>heures</t>
        </is>
      </c>
    </row>
    <row r="1165">
      <c r="A1165" s="257" t="n"/>
      <c r="B1165" s="284" t="inlineStr">
        <is>
          <t>-</t>
        </is>
      </c>
      <c r="C1165">
        <f>IF(Extractions!L146=20,Extractions!D146,"")</f>
        <v/>
      </c>
      <c r="D1165">
        <f>IF(C1165&lt;&gt;"",Extractions!M146,"")</f>
        <v/>
      </c>
      <c r="E1165" t="inlineStr">
        <is>
          <t>heures</t>
        </is>
      </c>
    </row>
    <row r="1166">
      <c r="A1166" s="257" t="n"/>
      <c r="B1166" s="284" t="inlineStr">
        <is>
          <t>-</t>
        </is>
      </c>
      <c r="C1166">
        <f>IF(Extractions!L147=20,Extractions!D147,"")</f>
        <v/>
      </c>
      <c r="D1166">
        <f>IF(C1166&lt;&gt;"",Extractions!M147,"")</f>
        <v/>
      </c>
      <c r="E1166" t="inlineStr">
        <is>
          <t>heures</t>
        </is>
      </c>
    </row>
    <row r="1167">
      <c r="A1167" s="257" t="n"/>
      <c r="B1167" s="284" t="inlineStr">
        <is>
          <t>-</t>
        </is>
      </c>
      <c r="C1167">
        <f>IF(Extractions!L148=20,Extractions!D148,"")</f>
        <v/>
      </c>
      <c r="D1167">
        <f>IF(C1167&lt;&gt;"",Extractions!M148,"")</f>
        <v/>
      </c>
      <c r="E1167" t="inlineStr">
        <is>
          <t>heures</t>
        </is>
      </c>
    </row>
    <row r="1168">
      <c r="A1168" s="257" t="n"/>
      <c r="B1168" s="284" t="inlineStr">
        <is>
          <t>-</t>
        </is>
      </c>
      <c r="C1168">
        <f>IF(Extractions!L149=20,Extractions!D149,"")</f>
        <v/>
      </c>
      <c r="D1168">
        <f>IF(C1168&lt;&gt;"",Extractions!M149,"")</f>
        <v/>
      </c>
      <c r="E1168" t="inlineStr">
        <is>
          <t>heures</t>
        </is>
      </c>
    </row>
    <row r="1169">
      <c r="A1169" s="257" t="n"/>
      <c r="B1169" s="284" t="inlineStr">
        <is>
          <t>-</t>
        </is>
      </c>
      <c r="C1169">
        <f>IF(Extractions!L150=20,Extractions!D150,"")</f>
        <v/>
      </c>
      <c r="D1169">
        <f>IF(C1169&lt;&gt;"",Extractions!M150,"")</f>
        <v/>
      </c>
      <c r="E1169" t="inlineStr">
        <is>
          <t>heures</t>
        </is>
      </c>
    </row>
    <row r="1170">
      <c r="A1170" s="257" t="n"/>
      <c r="B1170" s="284" t="inlineStr">
        <is>
          <t>-</t>
        </is>
      </c>
      <c r="C1170">
        <f>IF(Extractions!L151=20,Extractions!D151,"")</f>
        <v/>
      </c>
      <c r="D1170">
        <f>IF(C1170&lt;&gt;"",Extractions!M151,"")</f>
        <v/>
      </c>
      <c r="E1170" t="inlineStr">
        <is>
          <t>heures</t>
        </is>
      </c>
    </row>
    <row r="1171">
      <c r="A1171" s="257" t="n"/>
      <c r="B1171" s="284" t="inlineStr">
        <is>
          <t>-</t>
        </is>
      </c>
      <c r="C1171">
        <f>IF(Extractions!L152=20,Extractions!D152,"")</f>
        <v/>
      </c>
      <c r="D1171">
        <f>IF(C1171&lt;&gt;"",Extractions!M152,"")</f>
        <v/>
      </c>
      <c r="E1171" t="inlineStr">
        <is>
          <t>heures</t>
        </is>
      </c>
    </row>
    <row r="1172">
      <c r="A1172" s="257" t="n"/>
      <c r="B1172" s="284" t="inlineStr">
        <is>
          <t>-</t>
        </is>
      </c>
      <c r="C1172">
        <f>IF(Extractions!L153=20,Extractions!D153,"")</f>
        <v/>
      </c>
      <c r="D1172">
        <f>IF(C1172&lt;&gt;"",Extractions!M153,"")</f>
        <v/>
      </c>
      <c r="E1172" t="inlineStr">
        <is>
          <t>heures</t>
        </is>
      </c>
    </row>
    <row r="1173">
      <c r="A1173" s="257" t="n"/>
      <c r="B1173" s="284" t="inlineStr">
        <is>
          <t>-</t>
        </is>
      </c>
      <c r="C1173">
        <f>IF(Extractions!L154=20,Extractions!D154,"")</f>
        <v/>
      </c>
      <c r="D1173">
        <f>IF(C1173&lt;&gt;"",Extractions!M154,"")</f>
        <v/>
      </c>
      <c r="E1173" t="inlineStr">
        <is>
          <t>heures</t>
        </is>
      </c>
    </row>
    <row r="1174">
      <c r="A1174" s="257" t="n"/>
      <c r="B1174" s="284" t="inlineStr">
        <is>
          <t>-</t>
        </is>
      </c>
      <c r="C1174">
        <f>IF(Extractions!L155=20,Extractions!D155,"")</f>
        <v/>
      </c>
      <c r="D1174">
        <f>IF(C1174&lt;&gt;"",Extractions!M155,"")</f>
        <v/>
      </c>
      <c r="E1174" t="inlineStr">
        <is>
          <t>heures</t>
        </is>
      </c>
    </row>
    <row r="1175">
      <c r="A1175" s="257" t="n"/>
      <c r="B1175" s="284" t="inlineStr">
        <is>
          <t>-</t>
        </is>
      </c>
      <c r="C1175">
        <f>IF(Extractions!L156=20,Extractions!D156,"")</f>
        <v/>
      </c>
      <c r="D1175">
        <f>IF(C1175&lt;&gt;"",Extractions!M156,"")</f>
        <v/>
      </c>
      <c r="E1175" t="inlineStr">
        <is>
          <t>heures</t>
        </is>
      </c>
    </row>
    <row r="1176">
      <c r="A1176" s="257" t="n"/>
      <c r="B1176" s="284" t="inlineStr">
        <is>
          <t>-</t>
        </is>
      </c>
      <c r="C1176">
        <f>IF(Extractions!L157=20,Extractions!D157,"")</f>
        <v/>
      </c>
      <c r="D1176">
        <f>IF(C1176&lt;&gt;"",Extractions!M157,"")</f>
        <v/>
      </c>
      <c r="E1176" t="inlineStr">
        <is>
          <t>heures</t>
        </is>
      </c>
    </row>
    <row r="1177">
      <c r="A1177" s="257" t="n"/>
      <c r="B1177" s="284" t="inlineStr">
        <is>
          <t>-</t>
        </is>
      </c>
      <c r="C1177">
        <f>IF(Extractions!L158=20,Extractions!D158,"")</f>
        <v/>
      </c>
      <c r="D1177">
        <f>IF(C1177&lt;&gt;"",Extractions!M158,"")</f>
        <v/>
      </c>
      <c r="E1177" t="inlineStr">
        <is>
          <t>heures</t>
        </is>
      </c>
    </row>
    <row r="1178">
      <c r="A1178" s="257" t="n"/>
      <c r="B1178" s="284" t="inlineStr">
        <is>
          <t>-</t>
        </is>
      </c>
      <c r="C1178">
        <f>IF(Extractions!L159=20,Extractions!D159,"")</f>
        <v/>
      </c>
      <c r="D1178">
        <f>IF(C1178&lt;&gt;"",Extractions!M159,"")</f>
        <v/>
      </c>
      <c r="E1178" t="inlineStr">
        <is>
          <t>heures</t>
        </is>
      </c>
    </row>
    <row r="1179">
      <c r="A1179" s="257" t="n"/>
      <c r="B1179" s="284" t="inlineStr">
        <is>
          <t>-</t>
        </is>
      </c>
      <c r="C1179">
        <f>IF(Extractions!L160=20,Extractions!D160,"")</f>
        <v/>
      </c>
      <c r="D1179">
        <f>IF(C1179&lt;&gt;"",Extractions!M160,"")</f>
        <v/>
      </c>
      <c r="E1179" t="inlineStr">
        <is>
          <t>heures</t>
        </is>
      </c>
    </row>
    <row r="1180">
      <c r="A1180" s="257" t="n"/>
      <c r="B1180" s="284" t="inlineStr">
        <is>
          <t>-</t>
        </is>
      </c>
      <c r="C1180">
        <f>IF(Extractions!L161=20,Extractions!D161,"")</f>
        <v/>
      </c>
      <c r="D1180">
        <f>IF(C1180&lt;&gt;"",Extractions!M161,"")</f>
        <v/>
      </c>
      <c r="E1180" t="inlineStr">
        <is>
          <t>heures</t>
        </is>
      </c>
    </row>
    <row r="1181">
      <c r="A1181" s="257" t="n"/>
      <c r="B1181" s="284" t="inlineStr">
        <is>
          <t>-</t>
        </is>
      </c>
      <c r="C1181">
        <f>IF(Extractions!L162=20,Extractions!D162,"")</f>
        <v/>
      </c>
      <c r="D1181">
        <f>IF(C1181&lt;&gt;"",Extractions!M162,"")</f>
        <v/>
      </c>
      <c r="E1181" t="inlineStr">
        <is>
          <t>heures</t>
        </is>
      </c>
    </row>
    <row r="1182">
      <c r="A1182" s="257" t="n"/>
      <c r="B1182" s="284" t="inlineStr">
        <is>
          <t>-</t>
        </is>
      </c>
      <c r="C1182">
        <f>IF(Extractions!L163=20,Extractions!D163,"")</f>
        <v/>
      </c>
      <c r="D1182">
        <f>IF(C1182&lt;&gt;"",Extractions!M163,"")</f>
        <v/>
      </c>
      <c r="E1182" t="inlineStr">
        <is>
          <t>heures</t>
        </is>
      </c>
    </row>
    <row r="1183">
      <c r="A1183" s="257" t="n"/>
      <c r="B1183" s="284" t="inlineStr">
        <is>
          <t>-</t>
        </is>
      </c>
      <c r="C1183">
        <f>IF(Extractions!L164=20,Extractions!D164,"")</f>
        <v/>
      </c>
      <c r="D1183">
        <f>IF(C1183&lt;&gt;"",Extractions!M164,"")</f>
        <v/>
      </c>
      <c r="E1183" t="inlineStr">
        <is>
          <t>heures</t>
        </is>
      </c>
    </row>
    <row r="1184">
      <c r="A1184" s="257" t="n"/>
      <c r="B1184" s="284" t="inlineStr">
        <is>
          <t>-</t>
        </is>
      </c>
      <c r="C1184">
        <f>IF(Extractions!L165=20,Extractions!D165,"")</f>
        <v/>
      </c>
      <c r="D1184">
        <f>IF(C1184&lt;&gt;"",Extractions!M165,"")</f>
        <v/>
      </c>
      <c r="E1184" t="inlineStr">
        <is>
          <t>heures</t>
        </is>
      </c>
    </row>
    <row r="1185">
      <c r="A1185" s="257" t="n"/>
      <c r="B1185" s="284" t="inlineStr">
        <is>
          <t>-</t>
        </is>
      </c>
      <c r="C1185">
        <f>IF(Extractions!L166=20,Extractions!D166,"")</f>
        <v/>
      </c>
      <c r="D1185">
        <f>IF(C1185&lt;&gt;"",Extractions!M166,"")</f>
        <v/>
      </c>
      <c r="E1185" t="inlineStr">
        <is>
          <t>heures</t>
        </is>
      </c>
    </row>
    <row r="1186">
      <c r="A1186" s="257" t="n"/>
      <c r="B1186" s="284" t="inlineStr">
        <is>
          <t>-</t>
        </is>
      </c>
      <c r="C1186">
        <f>IF(Extractions!L167=20,Extractions!D167,"")</f>
        <v/>
      </c>
      <c r="D1186">
        <f>IF(C1186&lt;&gt;"",Extractions!M167,"")</f>
        <v/>
      </c>
      <c r="E1186" t="inlineStr">
        <is>
          <t>heures</t>
        </is>
      </c>
    </row>
    <row r="1187">
      <c r="A1187" s="257" t="n"/>
      <c r="B1187" s="284" t="inlineStr">
        <is>
          <t>-</t>
        </is>
      </c>
      <c r="C1187">
        <f>IF(Extractions!L168=20,Extractions!D168,"")</f>
        <v/>
      </c>
      <c r="D1187">
        <f>IF(C1187&lt;&gt;"",Extractions!M168,"")</f>
        <v/>
      </c>
      <c r="E1187" t="inlineStr">
        <is>
          <t>heures</t>
        </is>
      </c>
    </row>
    <row r="1188">
      <c r="A1188" s="257" t="n"/>
      <c r="B1188" s="284" t="inlineStr">
        <is>
          <t>-</t>
        </is>
      </c>
      <c r="C1188">
        <f>IF(Extractions!L169=20,Extractions!D169,"")</f>
        <v/>
      </c>
      <c r="D1188">
        <f>IF(C1188&lt;&gt;"",Extractions!M169,"")</f>
        <v/>
      </c>
      <c r="E1188" t="inlineStr">
        <is>
          <t>heures</t>
        </is>
      </c>
    </row>
    <row r="1189">
      <c r="A1189" s="257" t="n"/>
      <c r="B1189" s="284" t="inlineStr">
        <is>
          <t>-</t>
        </is>
      </c>
      <c r="C1189">
        <f>IF(Extractions!L170=20,Extractions!D170,"")</f>
        <v/>
      </c>
      <c r="D1189">
        <f>IF(C1189&lt;&gt;"",Extractions!M170,"")</f>
        <v/>
      </c>
      <c r="E1189" t="inlineStr">
        <is>
          <t>heures</t>
        </is>
      </c>
    </row>
    <row r="1190">
      <c r="A1190" s="257" t="n"/>
      <c r="B1190" s="284" t="inlineStr">
        <is>
          <t>-</t>
        </is>
      </c>
      <c r="C1190">
        <f>IF(Extractions!L171=20,Extractions!D171,"")</f>
        <v/>
      </c>
      <c r="D1190">
        <f>IF(C1190&lt;&gt;"",Extractions!M171,"")</f>
        <v/>
      </c>
      <c r="E1190" t="inlineStr">
        <is>
          <t>heures</t>
        </is>
      </c>
    </row>
    <row r="1191">
      <c r="A1191" s="257" t="n"/>
      <c r="B1191" s="284" t="inlineStr">
        <is>
          <t>-</t>
        </is>
      </c>
      <c r="C1191">
        <f>IF(Extractions!L172=20,Extractions!D172,"")</f>
        <v/>
      </c>
      <c r="D1191">
        <f>IF(C1191&lt;&gt;"",Extractions!M172,"")</f>
        <v/>
      </c>
      <c r="E1191" t="inlineStr">
        <is>
          <t>heures</t>
        </is>
      </c>
    </row>
    <row r="1192">
      <c r="A1192" s="257" t="n"/>
      <c r="B1192" s="284" t="inlineStr">
        <is>
          <t>-</t>
        </is>
      </c>
      <c r="C1192">
        <f>IF(Extractions!L173=20,Extractions!D173,"")</f>
        <v/>
      </c>
      <c r="D1192">
        <f>IF(C1192&lt;&gt;"",Extractions!M173,"")</f>
        <v/>
      </c>
      <c r="E1192" t="inlineStr">
        <is>
          <t>heures</t>
        </is>
      </c>
    </row>
    <row r="1193">
      <c r="A1193" s="257" t="n"/>
      <c r="B1193" s="284" t="inlineStr">
        <is>
          <t>-</t>
        </is>
      </c>
      <c r="C1193">
        <f>IF(Extractions!L174=20,Extractions!D174,"")</f>
        <v/>
      </c>
      <c r="D1193">
        <f>IF(C1193&lt;&gt;"",Extractions!M174,"")</f>
        <v/>
      </c>
      <c r="E1193" t="inlineStr">
        <is>
          <t>heures</t>
        </is>
      </c>
    </row>
    <row r="1194">
      <c r="A1194" s="257" t="n"/>
      <c r="B1194" s="284" t="inlineStr">
        <is>
          <t>-</t>
        </is>
      </c>
      <c r="C1194">
        <f>IF(Extractions!L175=20,Extractions!D175,"")</f>
        <v/>
      </c>
      <c r="D1194">
        <f>IF(C1194&lt;&gt;"",Extractions!M175,"")</f>
        <v/>
      </c>
      <c r="E1194" t="inlineStr">
        <is>
          <t>heures</t>
        </is>
      </c>
    </row>
    <row r="1195">
      <c r="A1195" s="257" t="n"/>
      <c r="B1195" s="284" t="inlineStr">
        <is>
          <t>-</t>
        </is>
      </c>
      <c r="C1195">
        <f>IF(Extractions!L176=20,Extractions!D176,"")</f>
        <v/>
      </c>
      <c r="D1195">
        <f>IF(C1195&lt;&gt;"",Extractions!M176,"")</f>
        <v/>
      </c>
      <c r="E1195" t="inlineStr">
        <is>
          <t>heures</t>
        </is>
      </c>
    </row>
    <row r="1196">
      <c r="A1196" s="257" t="n"/>
      <c r="B1196" s="284" t="inlineStr">
        <is>
          <t>-</t>
        </is>
      </c>
      <c r="C1196">
        <f>IF(Extractions!L177=20,Extractions!D177,"")</f>
        <v/>
      </c>
      <c r="D1196">
        <f>IF(C1196&lt;&gt;"",Extractions!M177,"")</f>
        <v/>
      </c>
      <c r="E1196" t="inlineStr">
        <is>
          <t>heures</t>
        </is>
      </c>
    </row>
    <row r="1197">
      <c r="A1197" s="257" t="n"/>
      <c r="B1197" s="284" t="inlineStr">
        <is>
          <t>-</t>
        </is>
      </c>
      <c r="C1197">
        <f>IF(Extractions!L178=20,Extractions!D178,"")</f>
        <v/>
      </c>
      <c r="D1197">
        <f>IF(C1197&lt;&gt;"",Extractions!M178,"")</f>
        <v/>
      </c>
      <c r="E1197" t="inlineStr">
        <is>
          <t>heures</t>
        </is>
      </c>
    </row>
    <row r="1198">
      <c r="A1198" s="257" t="n"/>
      <c r="B1198" s="284" t="inlineStr">
        <is>
          <t>-</t>
        </is>
      </c>
      <c r="C1198">
        <f>IF(Extractions!L179=20,Extractions!D179,"")</f>
        <v/>
      </c>
      <c r="D1198">
        <f>IF(C1198&lt;&gt;"",Extractions!M179,"")</f>
        <v/>
      </c>
      <c r="E1198" t="inlineStr">
        <is>
          <t>heures</t>
        </is>
      </c>
    </row>
    <row r="1199">
      <c r="A1199" s="257" t="n"/>
      <c r="B1199" s="284" t="inlineStr">
        <is>
          <t>-</t>
        </is>
      </c>
      <c r="C1199">
        <f>IF(Extractions!L180=20,Extractions!D180,"")</f>
        <v/>
      </c>
      <c r="D1199">
        <f>IF(C1199&lt;&gt;"",Extractions!M180,"")</f>
        <v/>
      </c>
      <c r="E1199" t="inlineStr">
        <is>
          <t>heures</t>
        </is>
      </c>
    </row>
    <row r="1200">
      <c r="A1200" s="257" t="n"/>
      <c r="B1200" s="284" t="inlineStr">
        <is>
          <t>-</t>
        </is>
      </c>
      <c r="C1200">
        <f>IF(Extractions!L181=20,Extractions!D181,"")</f>
        <v/>
      </c>
      <c r="D1200">
        <f>IF(C1200&lt;&gt;"",Extractions!M181,"")</f>
        <v/>
      </c>
      <c r="E1200" t="inlineStr">
        <is>
          <t>heures</t>
        </is>
      </c>
    </row>
    <row r="1201">
      <c r="A1201" s="257" t="n"/>
      <c r="B1201" s="284" t="inlineStr">
        <is>
          <t>-</t>
        </is>
      </c>
      <c r="C1201">
        <f>IF(Extractions!L182=20,Extractions!D182,"")</f>
        <v/>
      </c>
      <c r="D1201">
        <f>IF(C1201&lt;&gt;"",Extractions!M182,"")</f>
        <v/>
      </c>
      <c r="E1201" t="inlineStr">
        <is>
          <t>heures</t>
        </is>
      </c>
    </row>
    <row r="1202">
      <c r="A1202" s="257" t="n"/>
      <c r="B1202" s="284" t="inlineStr">
        <is>
          <t>-</t>
        </is>
      </c>
      <c r="C1202">
        <f>IF(Extractions!L183=20,Extractions!D183,"")</f>
        <v/>
      </c>
      <c r="D1202">
        <f>IF(C1202&lt;&gt;"",Extractions!M183,"")</f>
        <v/>
      </c>
      <c r="E1202" t="inlineStr">
        <is>
          <t>heures</t>
        </is>
      </c>
    </row>
    <row r="1203">
      <c r="A1203" s="257" t="n"/>
      <c r="B1203" s="284" t="inlineStr">
        <is>
          <t>-</t>
        </is>
      </c>
      <c r="C1203">
        <f>IF(Extractions!L184=20,Extractions!D184,"")</f>
        <v/>
      </c>
      <c r="D1203">
        <f>IF(C1203&lt;&gt;"",Extractions!M184,"")</f>
        <v/>
      </c>
      <c r="E1203" t="inlineStr">
        <is>
          <t>heures</t>
        </is>
      </c>
    </row>
    <row r="1204">
      <c r="A1204" s="257" t="n"/>
      <c r="B1204" s="284" t="inlineStr">
        <is>
          <t>-</t>
        </is>
      </c>
      <c r="C1204">
        <f>IF(Extractions!L185=20,Extractions!D185,"")</f>
        <v/>
      </c>
      <c r="D1204">
        <f>IF(C1204&lt;&gt;"",Extractions!M185,"")</f>
        <v/>
      </c>
      <c r="E1204" t="inlineStr">
        <is>
          <t>heures</t>
        </is>
      </c>
    </row>
    <row r="1205">
      <c r="A1205" s="257" t="n"/>
      <c r="B1205" s="284" t="inlineStr">
        <is>
          <t>-</t>
        </is>
      </c>
      <c r="C1205">
        <f>IF(Extractions!L186=20,Extractions!D186,"")</f>
        <v/>
      </c>
      <c r="D1205">
        <f>IF(C1205&lt;&gt;"",Extractions!M186,"")</f>
        <v/>
      </c>
      <c r="E1205" t="inlineStr">
        <is>
          <t>heures</t>
        </is>
      </c>
    </row>
    <row r="1206">
      <c r="A1206" s="257" t="n"/>
      <c r="B1206" s="284" t="inlineStr">
        <is>
          <t>-</t>
        </is>
      </c>
      <c r="C1206">
        <f>IF(Extractions!L187=20,Extractions!D187,"")</f>
        <v/>
      </c>
      <c r="D1206">
        <f>IF(C1206&lt;&gt;"",Extractions!M187,"")</f>
        <v/>
      </c>
      <c r="E1206" t="inlineStr">
        <is>
          <t>heures</t>
        </is>
      </c>
    </row>
    <row r="1207">
      <c r="A1207" s="257" t="n"/>
      <c r="B1207" s="284" t="inlineStr">
        <is>
          <t>-</t>
        </is>
      </c>
      <c r="C1207">
        <f>IF(Extractions!L188=20,Extractions!D188,"")</f>
        <v/>
      </c>
      <c r="D1207">
        <f>IF(C1207&lt;&gt;"",Extractions!M188,"")</f>
        <v/>
      </c>
      <c r="E1207" t="inlineStr">
        <is>
          <t>heures</t>
        </is>
      </c>
    </row>
    <row r="1208">
      <c r="A1208" s="257" t="n"/>
      <c r="B1208" s="284" t="inlineStr">
        <is>
          <t>-</t>
        </is>
      </c>
      <c r="C1208">
        <f>IF(Extractions!L189=20,Extractions!D189,"")</f>
        <v/>
      </c>
      <c r="D1208">
        <f>IF(C1208&lt;&gt;"",Extractions!M189,"")</f>
        <v/>
      </c>
      <c r="E1208" t="inlineStr">
        <is>
          <t>heures</t>
        </is>
      </c>
    </row>
    <row r="1209">
      <c r="A1209" s="257" t="n"/>
      <c r="B1209" s="284" t="inlineStr">
        <is>
          <t>-</t>
        </is>
      </c>
      <c r="C1209">
        <f>IF(Extractions!L190=20,Extractions!D190,"")</f>
        <v/>
      </c>
      <c r="D1209">
        <f>IF(C1209&lt;&gt;"",Extractions!M190,"")</f>
        <v/>
      </c>
      <c r="E1209" t="inlineStr">
        <is>
          <t>heures</t>
        </is>
      </c>
    </row>
    <row r="1210">
      <c r="A1210" s="257" t="n"/>
      <c r="B1210" s="284" t="inlineStr">
        <is>
          <t>-</t>
        </is>
      </c>
      <c r="C1210">
        <f>IF(Extractions!L191=20,Extractions!D191,"")</f>
        <v/>
      </c>
      <c r="D1210">
        <f>IF(C1210&lt;&gt;"",Extractions!M191,"")</f>
        <v/>
      </c>
      <c r="E1210" t="inlineStr">
        <is>
          <t>heures</t>
        </is>
      </c>
    </row>
    <row r="1211">
      <c r="A1211" s="257" t="n"/>
      <c r="B1211" s="284" t="inlineStr">
        <is>
          <t>-</t>
        </is>
      </c>
      <c r="C1211">
        <f>IF(Extractions!L192=20,Extractions!D192,"")</f>
        <v/>
      </c>
      <c r="D1211">
        <f>IF(C1211&lt;&gt;"",Extractions!M192,"")</f>
        <v/>
      </c>
      <c r="E1211" t="inlineStr">
        <is>
          <t>heures</t>
        </is>
      </c>
    </row>
    <row r="1212">
      <c r="A1212" s="257" t="n"/>
      <c r="B1212" s="284" t="inlineStr">
        <is>
          <t>-</t>
        </is>
      </c>
      <c r="C1212">
        <f>IF(Extractions!L193=20,Extractions!D193,"")</f>
        <v/>
      </c>
      <c r="D1212">
        <f>IF(C1212&lt;&gt;"",Extractions!M193,"")</f>
        <v/>
      </c>
      <c r="E1212" t="inlineStr">
        <is>
          <t>heures</t>
        </is>
      </c>
    </row>
    <row r="1213">
      <c r="A1213" s="257" t="n"/>
      <c r="B1213" s="284" t="inlineStr">
        <is>
          <t>-</t>
        </is>
      </c>
      <c r="C1213">
        <f>IF(Extractions!L194=20,Extractions!D194,"")</f>
        <v/>
      </c>
      <c r="D1213">
        <f>IF(C1213&lt;&gt;"",Extractions!M194,"")</f>
        <v/>
      </c>
      <c r="E1213" t="inlineStr">
        <is>
          <t>heures</t>
        </is>
      </c>
    </row>
    <row r="1214">
      <c r="A1214" s="257" t="n"/>
      <c r="B1214" s="284" t="inlineStr">
        <is>
          <t>-</t>
        </is>
      </c>
      <c r="C1214">
        <f>IF(Extractions!L195=20,Extractions!D195,"")</f>
        <v/>
      </c>
      <c r="D1214">
        <f>IF(C1214&lt;&gt;"",Extractions!M195,"")</f>
        <v/>
      </c>
      <c r="E1214" t="inlineStr">
        <is>
          <t>heures</t>
        </is>
      </c>
    </row>
    <row r="1215">
      <c r="A1215" s="257" t="n"/>
      <c r="B1215" s="284" t="inlineStr">
        <is>
          <t>-</t>
        </is>
      </c>
      <c r="C1215">
        <f>IF(Extractions!L196=20,Extractions!D196,"")</f>
        <v/>
      </c>
      <c r="D1215">
        <f>IF(C1215&lt;&gt;"",Extractions!M196,"")</f>
        <v/>
      </c>
      <c r="E1215" t="inlineStr">
        <is>
          <t>heures</t>
        </is>
      </c>
    </row>
    <row r="1216">
      <c r="A1216" s="257" t="n"/>
      <c r="B1216" s="284" t="inlineStr">
        <is>
          <t>-</t>
        </is>
      </c>
      <c r="C1216">
        <f>IF(Extractions!L197=20,Extractions!D197,"")</f>
        <v/>
      </c>
      <c r="D1216">
        <f>IF(C1216&lt;&gt;"",Extractions!M197,"")</f>
        <v/>
      </c>
      <c r="E1216" t="inlineStr">
        <is>
          <t>heures</t>
        </is>
      </c>
    </row>
    <row r="1217">
      <c r="A1217" s="257" t="n"/>
      <c r="B1217" s="284" t="inlineStr">
        <is>
          <t>-</t>
        </is>
      </c>
      <c r="C1217">
        <f>IF(Extractions!L198=20,Extractions!D198,"")</f>
        <v/>
      </c>
      <c r="D1217">
        <f>IF(C1217&lt;&gt;"",Extractions!M198,"")</f>
        <v/>
      </c>
      <c r="E1217" t="inlineStr">
        <is>
          <t>heures</t>
        </is>
      </c>
    </row>
    <row r="1218">
      <c r="A1218" s="257" t="n"/>
      <c r="B1218" s="284" t="inlineStr">
        <is>
          <t>-</t>
        </is>
      </c>
      <c r="C1218">
        <f>IF(Extractions!L199=20,Extractions!D199,"")</f>
        <v/>
      </c>
      <c r="D1218">
        <f>IF(C1218&lt;&gt;"",Extractions!M199,"")</f>
        <v/>
      </c>
      <c r="E1218" t="inlineStr">
        <is>
          <t>heures</t>
        </is>
      </c>
    </row>
    <row r="1219">
      <c r="A1219" s="257" t="n"/>
      <c r="B1219" s="284" t="inlineStr">
        <is>
          <t>-</t>
        </is>
      </c>
      <c r="C1219">
        <f>IF(Extractions!L200=20,Extractions!D200,"")</f>
        <v/>
      </c>
      <c r="D1219">
        <f>IF(C1219&lt;&gt;"",Extractions!M200,"")</f>
        <v/>
      </c>
      <c r="E1219" t="inlineStr">
        <is>
          <t>heures</t>
        </is>
      </c>
    </row>
    <row r="1220">
      <c r="A1220" s="257" t="n"/>
      <c r="B1220" s="284" t="inlineStr">
        <is>
          <t>-</t>
        </is>
      </c>
      <c r="C1220">
        <f>IF(Extractions!L201=20,Extractions!D201,"")</f>
        <v/>
      </c>
      <c r="D1220">
        <f>IF(C1220&lt;&gt;"",Extractions!M201,"")</f>
        <v/>
      </c>
      <c r="E1220" t="inlineStr">
        <is>
          <t>heures</t>
        </is>
      </c>
    </row>
    <row r="1221">
      <c r="B1221" s="284" t="n"/>
      <c r="C1221" s="289" t="inlineStr">
        <is>
          <t>ne pas supprimer cette ligne</t>
        </is>
      </c>
    </row>
    <row r="1222" customFormat="1" s="246">
      <c r="B1222" s="282" t="inlineStr">
        <is>
          <t>→</t>
        </is>
      </c>
      <c r="C1222" s="290" t="inlineStr">
        <is>
          <t xml:space="preserve">HEURES D'INTEMPERIE : </t>
        </is>
      </c>
    </row>
    <row r="1223">
      <c r="A1223" s="257" t="n"/>
      <c r="B1223" s="284" t="inlineStr">
        <is>
          <t>-</t>
        </is>
      </c>
      <c r="C1223">
        <f>IF(Extractions!L2="INTP",Extractions!D2,"")</f>
        <v/>
      </c>
      <c r="D1223">
        <f>IF(C1223&lt;&gt;"",Extractions!M2,"")</f>
        <v/>
      </c>
      <c r="E1223" t="inlineStr">
        <is>
          <t>heures</t>
        </is>
      </c>
    </row>
    <row r="1224">
      <c r="A1224" s="257" t="n"/>
      <c r="B1224" s="284" t="inlineStr">
        <is>
          <t>-</t>
        </is>
      </c>
      <c r="C1224">
        <f>IF(Extractions!L3="INTP",Extractions!D3,"")</f>
        <v/>
      </c>
      <c r="D1224">
        <f>IF(C1224&lt;&gt;"",Extractions!M3,"")</f>
        <v/>
      </c>
      <c r="E1224" t="inlineStr">
        <is>
          <t>heures</t>
        </is>
      </c>
    </row>
    <row r="1225">
      <c r="A1225" s="257" t="n"/>
      <c r="B1225" s="284" t="inlineStr">
        <is>
          <t>-</t>
        </is>
      </c>
      <c r="C1225">
        <f>IF(Extractions!L4="INTP",Extractions!D4,"")</f>
        <v/>
      </c>
      <c r="D1225">
        <f>IF(C1225&lt;&gt;"",Extractions!M4,"")</f>
        <v/>
      </c>
      <c r="E1225" t="inlineStr">
        <is>
          <t>heures</t>
        </is>
      </c>
    </row>
    <row r="1226">
      <c r="A1226" s="257" t="n"/>
      <c r="B1226" s="284" t="inlineStr">
        <is>
          <t>-</t>
        </is>
      </c>
      <c r="C1226">
        <f>IF(Extractions!L5="INTP",Extractions!D5,"")</f>
        <v/>
      </c>
      <c r="D1226">
        <f>IF(C1226&lt;&gt;"",Extractions!M5,"")</f>
        <v/>
      </c>
      <c r="E1226" t="inlineStr">
        <is>
          <t>heures</t>
        </is>
      </c>
    </row>
    <row r="1227">
      <c r="A1227" s="257" t="n"/>
      <c r="B1227" s="284" t="inlineStr">
        <is>
          <t>-</t>
        </is>
      </c>
      <c r="C1227">
        <f>IF(Extractions!L6="INTP",Extractions!D6,"")</f>
        <v/>
      </c>
      <c r="D1227">
        <f>IF(C1227&lt;&gt;"",Extractions!M6,"")</f>
        <v/>
      </c>
      <c r="E1227" t="inlineStr">
        <is>
          <t>heures</t>
        </is>
      </c>
    </row>
    <row r="1228">
      <c r="A1228" s="257" t="n"/>
      <c r="B1228" s="284" t="inlineStr">
        <is>
          <t>-</t>
        </is>
      </c>
      <c r="C1228">
        <f>IF(Extractions!L7="INTP",Extractions!D7,"")</f>
        <v/>
      </c>
      <c r="D1228">
        <f>IF(C1228&lt;&gt;"",Extractions!M7,"")</f>
        <v/>
      </c>
      <c r="E1228" t="inlineStr">
        <is>
          <t>heures</t>
        </is>
      </c>
    </row>
    <row r="1229">
      <c r="A1229" s="257" t="n"/>
      <c r="B1229" s="284" t="inlineStr">
        <is>
          <t>-</t>
        </is>
      </c>
      <c r="C1229">
        <f>IF(Extractions!L8="INTP",Extractions!D8,"")</f>
        <v/>
      </c>
      <c r="D1229">
        <f>IF(C1229&lt;&gt;"",Extractions!M8,"")</f>
        <v/>
      </c>
      <c r="E1229" t="inlineStr">
        <is>
          <t>heures</t>
        </is>
      </c>
    </row>
    <row r="1230">
      <c r="A1230" s="257" t="n"/>
      <c r="B1230" s="284" t="inlineStr">
        <is>
          <t>-</t>
        </is>
      </c>
      <c r="C1230">
        <f>IF(Extractions!L9="INTP",Extractions!D9,"")</f>
        <v/>
      </c>
      <c r="D1230">
        <f>IF(C1230&lt;&gt;"",Extractions!M9,"")</f>
        <v/>
      </c>
      <c r="E1230" t="inlineStr">
        <is>
          <t>heures</t>
        </is>
      </c>
    </row>
    <row r="1231">
      <c r="A1231" s="257" t="n"/>
      <c r="B1231" s="284" t="inlineStr">
        <is>
          <t>-</t>
        </is>
      </c>
      <c r="C1231">
        <f>IF(Extractions!L10="INTP",Extractions!D10,"")</f>
        <v/>
      </c>
      <c r="D1231">
        <f>IF(C1231&lt;&gt;"",Extractions!M10,"")</f>
        <v/>
      </c>
      <c r="E1231" t="inlineStr">
        <is>
          <t>heures</t>
        </is>
      </c>
    </row>
    <row r="1232">
      <c r="A1232" s="257" t="n"/>
      <c r="B1232" s="284" t="inlineStr">
        <is>
          <t>-</t>
        </is>
      </c>
      <c r="C1232">
        <f>IF(Extractions!L11="INTP",Extractions!D11,"")</f>
        <v/>
      </c>
      <c r="D1232">
        <f>IF(C1232&lt;&gt;"",Extractions!M11,"")</f>
        <v/>
      </c>
      <c r="E1232" t="inlineStr">
        <is>
          <t>heures</t>
        </is>
      </c>
    </row>
    <row r="1233">
      <c r="A1233" s="257" t="n"/>
      <c r="B1233" s="284" t="inlineStr">
        <is>
          <t>-</t>
        </is>
      </c>
      <c r="C1233">
        <f>IF(Extractions!L12="INTP",Extractions!D12,"")</f>
        <v/>
      </c>
      <c r="D1233">
        <f>IF(C1233&lt;&gt;"",Extractions!M12,"")</f>
        <v/>
      </c>
      <c r="E1233" t="inlineStr">
        <is>
          <t>heures</t>
        </is>
      </c>
    </row>
    <row r="1234">
      <c r="A1234" s="257" t="n"/>
      <c r="B1234" s="284" t="inlineStr">
        <is>
          <t>-</t>
        </is>
      </c>
      <c r="C1234">
        <f>IF(Extractions!L13="INTP",Extractions!D13,"")</f>
        <v/>
      </c>
      <c r="D1234">
        <f>IF(C1234&lt;&gt;"",Extractions!M13,"")</f>
        <v/>
      </c>
      <c r="E1234" t="inlineStr">
        <is>
          <t>heures</t>
        </is>
      </c>
    </row>
    <row r="1235">
      <c r="A1235" s="257" t="n"/>
      <c r="B1235" s="284" t="inlineStr">
        <is>
          <t>-</t>
        </is>
      </c>
      <c r="C1235">
        <f>IF(Extractions!L14="INTP",Extractions!D14,"")</f>
        <v/>
      </c>
      <c r="D1235">
        <f>IF(C1235&lt;&gt;"",Extractions!M14,"")</f>
        <v/>
      </c>
      <c r="E1235" t="inlineStr">
        <is>
          <t>heures</t>
        </is>
      </c>
    </row>
    <row r="1236">
      <c r="A1236" s="257" t="n"/>
      <c r="B1236" s="284" t="inlineStr">
        <is>
          <t>-</t>
        </is>
      </c>
      <c r="C1236">
        <f>IF(Extractions!L15="INTP",Extractions!D15,"")</f>
        <v/>
      </c>
      <c r="D1236">
        <f>IF(C1236&lt;&gt;"",Extractions!M15,"")</f>
        <v/>
      </c>
      <c r="E1236" t="inlineStr">
        <is>
          <t>heures</t>
        </is>
      </c>
    </row>
    <row r="1237">
      <c r="A1237" s="257" t="n"/>
      <c r="B1237" s="284" t="inlineStr">
        <is>
          <t>-</t>
        </is>
      </c>
      <c r="C1237">
        <f>IF(Extractions!L16="INTP",Extractions!D16,"")</f>
        <v/>
      </c>
      <c r="D1237">
        <f>IF(C1237&lt;&gt;"",Extractions!M16,"")</f>
        <v/>
      </c>
      <c r="E1237" t="inlineStr">
        <is>
          <t>heures</t>
        </is>
      </c>
    </row>
    <row r="1238">
      <c r="A1238" s="257" t="n"/>
      <c r="B1238" s="284" t="inlineStr">
        <is>
          <t>-</t>
        </is>
      </c>
      <c r="C1238">
        <f>IF(Extractions!L17="INTP",Extractions!D17,"")</f>
        <v/>
      </c>
      <c r="D1238">
        <f>IF(C1238&lt;&gt;"",Extractions!M17,"")</f>
        <v/>
      </c>
      <c r="E1238" t="inlineStr">
        <is>
          <t>heures</t>
        </is>
      </c>
    </row>
    <row r="1239">
      <c r="A1239" s="257" t="n"/>
      <c r="B1239" s="284" t="inlineStr">
        <is>
          <t>-</t>
        </is>
      </c>
      <c r="C1239">
        <f>IF(Extractions!L18="INTP",Extractions!D18,"")</f>
        <v/>
      </c>
      <c r="D1239">
        <f>IF(C1239&lt;&gt;"",Extractions!M18,"")</f>
        <v/>
      </c>
      <c r="E1239" t="inlineStr">
        <is>
          <t>heures</t>
        </is>
      </c>
    </row>
    <row r="1240">
      <c r="A1240" s="257" t="n"/>
      <c r="B1240" s="284" t="inlineStr">
        <is>
          <t>-</t>
        </is>
      </c>
      <c r="C1240">
        <f>IF(Extractions!L19="INTP",Extractions!D19,"")</f>
        <v/>
      </c>
      <c r="D1240">
        <f>IF(C1240&lt;&gt;"",Extractions!M19,"")</f>
        <v/>
      </c>
      <c r="E1240" t="inlineStr">
        <is>
          <t>heures</t>
        </is>
      </c>
    </row>
    <row r="1241">
      <c r="A1241" s="257" t="n"/>
      <c r="B1241" s="284" t="inlineStr">
        <is>
          <t>-</t>
        </is>
      </c>
      <c r="C1241">
        <f>IF(Extractions!L20="INTP",Extractions!D20,"")</f>
        <v/>
      </c>
      <c r="D1241">
        <f>IF(C1241&lt;&gt;"",Extractions!M20,"")</f>
        <v/>
      </c>
      <c r="E1241" t="inlineStr">
        <is>
          <t>heures</t>
        </is>
      </c>
    </row>
    <row r="1242">
      <c r="A1242" s="257" t="n"/>
      <c r="B1242" s="284" t="inlineStr">
        <is>
          <t>-</t>
        </is>
      </c>
      <c r="C1242">
        <f>IF(Extractions!L21="INTP",Extractions!D21,"")</f>
        <v/>
      </c>
      <c r="D1242">
        <f>IF(C1242&lt;&gt;"",Extractions!M21,"")</f>
        <v/>
      </c>
      <c r="E1242" t="inlineStr">
        <is>
          <t>heures</t>
        </is>
      </c>
    </row>
    <row r="1243">
      <c r="A1243" s="257" t="n"/>
      <c r="B1243" s="284" t="inlineStr">
        <is>
          <t>-</t>
        </is>
      </c>
      <c r="C1243">
        <f>IF(Extractions!L22="INTP",Extractions!D22,"")</f>
        <v/>
      </c>
      <c r="D1243">
        <f>IF(C1243&lt;&gt;"",Extractions!M22,"")</f>
        <v/>
      </c>
      <c r="E1243" t="inlineStr">
        <is>
          <t>heures</t>
        </is>
      </c>
    </row>
    <row r="1244">
      <c r="A1244" s="257" t="n"/>
      <c r="B1244" s="284" t="inlineStr">
        <is>
          <t>-</t>
        </is>
      </c>
      <c r="C1244">
        <f>IF(Extractions!L23="INTP",Extractions!D23,"")</f>
        <v/>
      </c>
      <c r="D1244">
        <f>IF(C1244&lt;&gt;"",Extractions!M23,"")</f>
        <v/>
      </c>
      <c r="E1244" t="inlineStr">
        <is>
          <t>heures</t>
        </is>
      </c>
    </row>
    <row r="1245">
      <c r="A1245" s="257" t="n"/>
      <c r="B1245" s="284" t="inlineStr">
        <is>
          <t>-</t>
        </is>
      </c>
      <c r="C1245">
        <f>IF(Extractions!L24="INTP",Extractions!D24,"")</f>
        <v/>
      </c>
      <c r="D1245">
        <f>IF(C1245&lt;&gt;"",Extractions!M24,"")</f>
        <v/>
      </c>
      <c r="E1245" t="inlineStr">
        <is>
          <t>heures</t>
        </is>
      </c>
    </row>
    <row r="1246">
      <c r="A1246" s="257" t="n"/>
      <c r="B1246" s="284" t="inlineStr">
        <is>
          <t>-</t>
        </is>
      </c>
      <c r="C1246">
        <f>IF(Extractions!L25="INTP",Extractions!D25,"")</f>
        <v/>
      </c>
      <c r="D1246">
        <f>IF(C1246&lt;&gt;"",Extractions!M25,"")</f>
        <v/>
      </c>
      <c r="E1246" t="inlineStr">
        <is>
          <t>heures</t>
        </is>
      </c>
    </row>
    <row r="1247">
      <c r="A1247" s="257" t="n"/>
      <c r="B1247" s="284" t="inlineStr">
        <is>
          <t>-</t>
        </is>
      </c>
      <c r="C1247">
        <f>IF(Extractions!L26="INTP",Extractions!D26,"")</f>
        <v/>
      </c>
      <c r="D1247">
        <f>IF(C1247&lt;&gt;"",Extractions!M26,"")</f>
        <v/>
      </c>
      <c r="E1247" t="inlineStr">
        <is>
          <t>heures</t>
        </is>
      </c>
    </row>
    <row r="1248">
      <c r="A1248" s="257" t="n"/>
      <c r="B1248" s="284" t="inlineStr">
        <is>
          <t>-</t>
        </is>
      </c>
      <c r="C1248">
        <f>IF(Extractions!L27="INTP",Extractions!D27,"")</f>
        <v/>
      </c>
      <c r="D1248">
        <f>IF(C1248&lt;&gt;"",Extractions!M27,"")</f>
        <v/>
      </c>
      <c r="E1248" t="inlineStr">
        <is>
          <t>heures</t>
        </is>
      </c>
    </row>
    <row r="1249">
      <c r="A1249" s="257" t="n"/>
      <c r="B1249" s="284" t="inlineStr">
        <is>
          <t>-</t>
        </is>
      </c>
      <c r="C1249">
        <f>IF(Extractions!L28="INTP",Extractions!D28,"")</f>
        <v/>
      </c>
      <c r="D1249">
        <f>IF(C1249&lt;&gt;"",Extractions!M28,"")</f>
        <v/>
      </c>
      <c r="E1249" t="inlineStr">
        <is>
          <t>heures</t>
        </is>
      </c>
    </row>
    <row r="1250">
      <c r="A1250" s="257" t="n"/>
      <c r="B1250" s="284" t="inlineStr">
        <is>
          <t>-</t>
        </is>
      </c>
      <c r="C1250">
        <f>IF(Extractions!L29="INTP",Extractions!D29,"")</f>
        <v/>
      </c>
      <c r="D1250">
        <f>IF(C1250&lt;&gt;"",Extractions!M29,"")</f>
        <v/>
      </c>
      <c r="E1250" t="inlineStr">
        <is>
          <t>heures</t>
        </is>
      </c>
    </row>
    <row r="1251">
      <c r="A1251" s="257" t="n"/>
      <c r="B1251" s="284" t="inlineStr">
        <is>
          <t>-</t>
        </is>
      </c>
      <c r="C1251">
        <f>IF(Extractions!L30="INTP",Extractions!D30,"")</f>
        <v/>
      </c>
      <c r="D1251">
        <f>IF(C1251&lt;&gt;"",Extractions!M30,"")</f>
        <v/>
      </c>
      <c r="E1251" t="inlineStr">
        <is>
          <t>heures</t>
        </is>
      </c>
    </row>
    <row r="1252">
      <c r="A1252" s="257" t="n"/>
      <c r="B1252" s="284" t="inlineStr">
        <is>
          <t>-</t>
        </is>
      </c>
      <c r="C1252">
        <f>IF(Extractions!L31="INTP",Extractions!D31,"")</f>
        <v/>
      </c>
      <c r="D1252">
        <f>IF(C1252&lt;&gt;"",Extractions!M31,"")</f>
        <v/>
      </c>
      <c r="E1252" t="inlineStr">
        <is>
          <t>heures</t>
        </is>
      </c>
    </row>
    <row r="1253">
      <c r="A1253" s="257" t="n"/>
      <c r="B1253" s="284" t="inlineStr">
        <is>
          <t>-</t>
        </is>
      </c>
      <c r="C1253">
        <f>IF(Extractions!L32="INTP",Extractions!D32,"")</f>
        <v/>
      </c>
      <c r="D1253">
        <f>IF(C1253&lt;&gt;"",Extractions!M32,"")</f>
        <v/>
      </c>
      <c r="E1253" t="inlineStr">
        <is>
          <t>heures</t>
        </is>
      </c>
    </row>
    <row r="1254">
      <c r="A1254" s="257" t="n"/>
      <c r="B1254" s="284" t="inlineStr">
        <is>
          <t>-</t>
        </is>
      </c>
      <c r="C1254">
        <f>IF(Extractions!L33="INTP",Extractions!D33,"")</f>
        <v/>
      </c>
      <c r="D1254">
        <f>IF(C1254&lt;&gt;"",Extractions!M33,"")</f>
        <v/>
      </c>
      <c r="E1254" t="inlineStr">
        <is>
          <t>heures</t>
        </is>
      </c>
    </row>
    <row r="1255">
      <c r="A1255" s="257" t="n"/>
      <c r="B1255" s="284" t="inlineStr">
        <is>
          <t>-</t>
        </is>
      </c>
      <c r="C1255">
        <f>IF(Extractions!L34="INTP",Extractions!D34,"")</f>
        <v/>
      </c>
      <c r="D1255">
        <f>IF(C1255&lt;&gt;"",Extractions!M34,"")</f>
        <v/>
      </c>
      <c r="E1255" t="inlineStr">
        <is>
          <t>heures</t>
        </is>
      </c>
    </row>
    <row r="1256">
      <c r="A1256" s="257" t="n"/>
      <c r="B1256" s="284" t="inlineStr">
        <is>
          <t>-</t>
        </is>
      </c>
      <c r="C1256">
        <f>IF(Extractions!L35="INTP",Extractions!D35,"")</f>
        <v/>
      </c>
      <c r="D1256">
        <f>IF(C1256&lt;&gt;"",Extractions!M35,"")</f>
        <v/>
      </c>
      <c r="E1256" t="inlineStr">
        <is>
          <t>heures</t>
        </is>
      </c>
    </row>
    <row r="1257">
      <c r="A1257" s="257" t="n"/>
      <c r="B1257" s="284" t="inlineStr">
        <is>
          <t>-</t>
        </is>
      </c>
      <c r="C1257">
        <f>IF(Extractions!L36="INTP",Extractions!D36,"")</f>
        <v/>
      </c>
      <c r="D1257">
        <f>IF(C1257&lt;&gt;"",Extractions!M36,"")</f>
        <v/>
      </c>
      <c r="E1257" t="inlineStr">
        <is>
          <t>heures</t>
        </is>
      </c>
    </row>
    <row r="1258">
      <c r="A1258" s="257" t="n"/>
      <c r="B1258" s="284" t="inlineStr">
        <is>
          <t>-</t>
        </is>
      </c>
      <c r="C1258">
        <f>IF(Extractions!L37="INTP",Extractions!D37,"")</f>
        <v/>
      </c>
      <c r="D1258">
        <f>IF(C1258&lt;&gt;"",Extractions!M37,"")</f>
        <v/>
      </c>
      <c r="E1258" t="inlineStr">
        <is>
          <t>heures</t>
        </is>
      </c>
    </row>
    <row r="1259">
      <c r="A1259" s="257" t="n"/>
      <c r="B1259" s="284" t="inlineStr">
        <is>
          <t>-</t>
        </is>
      </c>
      <c r="C1259">
        <f>IF(Extractions!L38="INTP",Extractions!D38,"")</f>
        <v/>
      </c>
      <c r="D1259">
        <f>IF(C1259&lt;&gt;"",Extractions!M38,"")</f>
        <v/>
      </c>
      <c r="E1259" t="inlineStr">
        <is>
          <t>heures</t>
        </is>
      </c>
    </row>
    <row r="1260">
      <c r="A1260" s="257" t="n"/>
      <c r="B1260" s="284" t="inlineStr">
        <is>
          <t>-</t>
        </is>
      </c>
      <c r="C1260">
        <f>IF(Extractions!L39="INTP",Extractions!D39,"")</f>
        <v/>
      </c>
      <c r="D1260">
        <f>IF(C1260&lt;&gt;"",Extractions!M39,"")</f>
        <v/>
      </c>
      <c r="E1260" t="inlineStr">
        <is>
          <t>heures</t>
        </is>
      </c>
    </row>
    <row r="1261">
      <c r="A1261" s="257" t="n"/>
      <c r="B1261" s="284" t="inlineStr">
        <is>
          <t>-</t>
        </is>
      </c>
      <c r="C1261">
        <f>IF(Extractions!L40="INTP",Extractions!D40,"")</f>
        <v/>
      </c>
      <c r="D1261">
        <f>IF(C1261&lt;&gt;"",Extractions!M40,"")</f>
        <v/>
      </c>
      <c r="E1261" t="inlineStr">
        <is>
          <t>heures</t>
        </is>
      </c>
    </row>
    <row r="1262">
      <c r="A1262" s="257" t="n"/>
      <c r="B1262" s="284" t="inlineStr">
        <is>
          <t>-</t>
        </is>
      </c>
      <c r="C1262">
        <f>IF(Extractions!L41="INTP",Extractions!D41,"")</f>
        <v/>
      </c>
      <c r="D1262">
        <f>IF(C1262&lt;&gt;"",Extractions!M41,"")</f>
        <v/>
      </c>
      <c r="E1262" t="inlineStr">
        <is>
          <t>heures</t>
        </is>
      </c>
    </row>
    <row r="1263">
      <c r="A1263" s="257" t="n"/>
      <c r="B1263" s="284" t="inlineStr">
        <is>
          <t>-</t>
        </is>
      </c>
      <c r="C1263">
        <f>IF(Extractions!L42="INTP",Extractions!D42,"")</f>
        <v/>
      </c>
      <c r="D1263">
        <f>IF(C1263&lt;&gt;"",Extractions!M42,"")</f>
        <v/>
      </c>
      <c r="E1263" t="inlineStr">
        <is>
          <t>heures</t>
        </is>
      </c>
    </row>
    <row r="1264">
      <c r="A1264" s="257" t="n"/>
      <c r="B1264" s="284" t="inlineStr">
        <is>
          <t>-</t>
        </is>
      </c>
      <c r="C1264">
        <f>IF(Extractions!L43="INTP",Extractions!D43,"")</f>
        <v/>
      </c>
      <c r="D1264">
        <f>IF(C1264&lt;&gt;"",Extractions!M43,"")</f>
        <v/>
      </c>
      <c r="E1264" t="inlineStr">
        <is>
          <t>heures</t>
        </is>
      </c>
    </row>
    <row r="1265">
      <c r="A1265" s="257" t="n"/>
      <c r="B1265" s="284" t="inlineStr">
        <is>
          <t>-</t>
        </is>
      </c>
      <c r="C1265">
        <f>IF(Extractions!L44="INTP",Extractions!D44,"")</f>
        <v/>
      </c>
      <c r="D1265">
        <f>IF(C1265&lt;&gt;"",Extractions!M44,"")</f>
        <v/>
      </c>
      <c r="E1265" t="inlineStr">
        <is>
          <t>heures</t>
        </is>
      </c>
    </row>
    <row r="1266">
      <c r="A1266" s="257" t="n"/>
      <c r="B1266" s="284" t="inlineStr">
        <is>
          <t>-</t>
        </is>
      </c>
      <c r="C1266">
        <f>IF(Extractions!L45="INTP",Extractions!D45,"")</f>
        <v/>
      </c>
      <c r="D1266">
        <f>IF(C1266&lt;&gt;"",Extractions!M45,"")</f>
        <v/>
      </c>
      <c r="E1266" t="inlineStr">
        <is>
          <t>heures</t>
        </is>
      </c>
    </row>
    <row r="1267">
      <c r="A1267" s="257" t="n"/>
      <c r="B1267" s="284" t="inlineStr">
        <is>
          <t>-</t>
        </is>
      </c>
      <c r="C1267">
        <f>IF(Extractions!L46="INTP",Extractions!D46,"")</f>
        <v/>
      </c>
      <c r="D1267">
        <f>IF(C1267&lt;&gt;"",Extractions!M46,"")</f>
        <v/>
      </c>
      <c r="E1267" t="inlineStr">
        <is>
          <t>heures</t>
        </is>
      </c>
    </row>
    <row r="1268">
      <c r="A1268" s="257" t="n"/>
      <c r="B1268" s="284" t="inlineStr">
        <is>
          <t>-</t>
        </is>
      </c>
      <c r="C1268">
        <f>IF(Extractions!L47="INTP",Extractions!D47,"")</f>
        <v/>
      </c>
      <c r="D1268">
        <f>IF(C1268&lt;&gt;"",Extractions!M47,"")</f>
        <v/>
      </c>
      <c r="E1268" t="inlineStr">
        <is>
          <t>heures</t>
        </is>
      </c>
    </row>
    <row r="1269">
      <c r="A1269" s="257" t="n"/>
      <c r="B1269" s="284" t="inlineStr">
        <is>
          <t>-</t>
        </is>
      </c>
      <c r="C1269">
        <f>IF(Extractions!L48="INTP",Extractions!D48,"")</f>
        <v/>
      </c>
      <c r="D1269">
        <f>IF(C1269&lt;&gt;"",Extractions!M48,"")</f>
        <v/>
      </c>
      <c r="E1269" t="inlineStr">
        <is>
          <t>heures</t>
        </is>
      </c>
    </row>
    <row r="1270">
      <c r="A1270" s="257" t="n"/>
      <c r="B1270" s="284" t="inlineStr">
        <is>
          <t>-</t>
        </is>
      </c>
      <c r="C1270">
        <f>IF(Extractions!L49="INTP",Extractions!D49,"")</f>
        <v/>
      </c>
      <c r="D1270">
        <f>IF(C1270&lt;&gt;"",Extractions!M49,"")</f>
        <v/>
      </c>
      <c r="E1270" t="inlineStr">
        <is>
          <t>heures</t>
        </is>
      </c>
    </row>
    <row r="1271">
      <c r="A1271" s="257" t="n"/>
      <c r="B1271" s="284" t="inlineStr">
        <is>
          <t>-</t>
        </is>
      </c>
      <c r="C1271">
        <f>IF(Extractions!L50="INTP",Extractions!D50,"")</f>
        <v/>
      </c>
      <c r="D1271">
        <f>IF(C1271&lt;&gt;"",Extractions!M50,"")</f>
        <v/>
      </c>
      <c r="E1271" t="inlineStr">
        <is>
          <t>heures</t>
        </is>
      </c>
    </row>
    <row r="1272">
      <c r="A1272" s="257" t="n"/>
      <c r="B1272" s="284" t="inlineStr">
        <is>
          <t>-</t>
        </is>
      </c>
      <c r="C1272">
        <f>IF(Extractions!L51="INTP",Extractions!D51,"")</f>
        <v/>
      </c>
      <c r="D1272">
        <f>IF(C1272&lt;&gt;"",Extractions!M51,"")</f>
        <v/>
      </c>
      <c r="E1272" t="inlineStr">
        <is>
          <t>heures</t>
        </is>
      </c>
    </row>
    <row r="1273">
      <c r="A1273" s="257" t="n"/>
      <c r="B1273" s="284" t="inlineStr">
        <is>
          <t>-</t>
        </is>
      </c>
      <c r="C1273">
        <f>IF(Extractions!L52="INTP",Extractions!D52,"")</f>
        <v/>
      </c>
      <c r="D1273">
        <f>IF(C1273&lt;&gt;"",Extractions!M52,"")</f>
        <v/>
      </c>
      <c r="E1273" t="inlineStr">
        <is>
          <t>heures</t>
        </is>
      </c>
    </row>
    <row r="1274">
      <c r="A1274" s="257" t="n"/>
      <c r="B1274" s="284" t="inlineStr">
        <is>
          <t>-</t>
        </is>
      </c>
      <c r="C1274">
        <f>IF(Extractions!L53="INTP",Extractions!D53,"")</f>
        <v/>
      </c>
      <c r="D1274">
        <f>IF(C1274&lt;&gt;"",Extractions!M53,"")</f>
        <v/>
      </c>
      <c r="E1274" t="inlineStr">
        <is>
          <t>heures</t>
        </is>
      </c>
    </row>
    <row r="1275">
      <c r="A1275" s="257" t="n"/>
      <c r="B1275" s="284" t="inlineStr">
        <is>
          <t>-</t>
        </is>
      </c>
      <c r="C1275">
        <f>IF(Extractions!L54="INTP",Extractions!D54,"")</f>
        <v/>
      </c>
      <c r="D1275">
        <f>IF(C1275&lt;&gt;"",Extractions!M54,"")</f>
        <v/>
      </c>
      <c r="E1275" t="inlineStr">
        <is>
          <t>heures</t>
        </is>
      </c>
    </row>
    <row r="1276">
      <c r="A1276" s="257" t="n"/>
      <c r="B1276" s="284" t="inlineStr">
        <is>
          <t>-</t>
        </is>
      </c>
      <c r="C1276">
        <f>IF(Extractions!L55="INTP",Extractions!D55,"")</f>
        <v/>
      </c>
      <c r="D1276">
        <f>IF(C1276&lt;&gt;"",Extractions!M55,"")</f>
        <v/>
      </c>
      <c r="E1276" t="inlineStr">
        <is>
          <t>heures</t>
        </is>
      </c>
    </row>
    <row r="1277">
      <c r="A1277" s="257" t="n"/>
      <c r="B1277" s="284" t="inlineStr">
        <is>
          <t>-</t>
        </is>
      </c>
      <c r="C1277">
        <f>IF(Extractions!L56="INTP",Extractions!D56,"")</f>
        <v/>
      </c>
      <c r="D1277">
        <f>IF(C1277&lt;&gt;"",Extractions!M56,"")</f>
        <v/>
      </c>
      <c r="E1277" t="inlineStr">
        <is>
          <t>heures</t>
        </is>
      </c>
    </row>
    <row r="1278">
      <c r="A1278" s="257" t="n"/>
      <c r="B1278" s="284" t="inlineStr">
        <is>
          <t>-</t>
        </is>
      </c>
      <c r="C1278">
        <f>IF(Extractions!L57="INTP",Extractions!D57,"")</f>
        <v/>
      </c>
      <c r="D1278">
        <f>IF(C1278&lt;&gt;"",Extractions!M57,"")</f>
        <v/>
      </c>
      <c r="E1278" t="inlineStr">
        <is>
          <t>heures</t>
        </is>
      </c>
    </row>
    <row r="1279">
      <c r="A1279" s="257" t="n"/>
      <c r="B1279" s="284" t="inlineStr">
        <is>
          <t>-</t>
        </is>
      </c>
      <c r="C1279">
        <f>IF(Extractions!L58="INTP",Extractions!D58,"")</f>
        <v/>
      </c>
      <c r="D1279">
        <f>IF(C1279&lt;&gt;"",Extractions!M58,"")</f>
        <v/>
      </c>
      <c r="E1279" t="inlineStr">
        <is>
          <t>heures</t>
        </is>
      </c>
    </row>
    <row r="1280">
      <c r="A1280" s="257" t="n"/>
      <c r="B1280" s="284" t="inlineStr">
        <is>
          <t>-</t>
        </is>
      </c>
      <c r="C1280">
        <f>IF(Extractions!L59="INTP",Extractions!D59,"")</f>
        <v/>
      </c>
      <c r="D1280">
        <f>IF(C1280&lt;&gt;"",Extractions!M59,"")</f>
        <v/>
      </c>
      <c r="E1280" t="inlineStr">
        <is>
          <t>heures</t>
        </is>
      </c>
    </row>
    <row r="1281">
      <c r="A1281" s="257" t="n"/>
      <c r="B1281" s="284" t="inlineStr">
        <is>
          <t>-</t>
        </is>
      </c>
      <c r="C1281">
        <f>IF(Extractions!L60="INTP",Extractions!D60,"")</f>
        <v/>
      </c>
      <c r="D1281">
        <f>IF(C1281&lt;&gt;"",Extractions!M60,"")</f>
        <v/>
      </c>
      <c r="E1281" t="inlineStr">
        <is>
          <t>heures</t>
        </is>
      </c>
    </row>
    <row r="1282">
      <c r="A1282" s="257" t="n"/>
      <c r="B1282" s="284" t="inlineStr">
        <is>
          <t>-</t>
        </is>
      </c>
      <c r="C1282">
        <f>IF(Extractions!L61="INTP",Extractions!D61,"")</f>
        <v/>
      </c>
      <c r="D1282">
        <f>IF(C1282&lt;&gt;"",Extractions!M61,"")</f>
        <v/>
      </c>
      <c r="E1282" t="inlineStr">
        <is>
          <t>heures</t>
        </is>
      </c>
    </row>
    <row r="1283">
      <c r="A1283" s="257" t="n"/>
      <c r="B1283" s="284" t="inlineStr">
        <is>
          <t>-</t>
        </is>
      </c>
      <c r="C1283">
        <f>IF(Extractions!L62="INTP",Extractions!D62,"")</f>
        <v/>
      </c>
      <c r="D1283">
        <f>IF(C1283&lt;&gt;"",Extractions!M62,"")</f>
        <v/>
      </c>
      <c r="E1283" t="inlineStr">
        <is>
          <t>heures</t>
        </is>
      </c>
    </row>
    <row r="1284">
      <c r="A1284" s="257" t="n"/>
      <c r="B1284" s="284" t="inlineStr">
        <is>
          <t>-</t>
        </is>
      </c>
      <c r="C1284">
        <f>IF(Extractions!L63="INTP",Extractions!D63,"")</f>
        <v/>
      </c>
      <c r="D1284">
        <f>IF(C1284&lt;&gt;"",Extractions!M63,"")</f>
        <v/>
      </c>
      <c r="E1284" t="inlineStr">
        <is>
          <t>heures</t>
        </is>
      </c>
    </row>
    <row r="1285">
      <c r="A1285" s="257" t="n"/>
      <c r="B1285" s="284" t="inlineStr">
        <is>
          <t>-</t>
        </is>
      </c>
      <c r="C1285">
        <f>IF(Extractions!L64="INTP",Extractions!D64,"")</f>
        <v/>
      </c>
      <c r="D1285">
        <f>IF(C1285&lt;&gt;"",Extractions!M64,"")</f>
        <v/>
      </c>
      <c r="E1285" t="inlineStr">
        <is>
          <t>heures</t>
        </is>
      </c>
    </row>
    <row r="1286">
      <c r="A1286" s="257" t="n"/>
      <c r="B1286" s="284" t="inlineStr">
        <is>
          <t>-</t>
        </is>
      </c>
      <c r="C1286">
        <f>IF(Extractions!L65="INTP",Extractions!D65,"")</f>
        <v/>
      </c>
      <c r="D1286">
        <f>IF(C1286&lt;&gt;"",Extractions!M65,"")</f>
        <v/>
      </c>
      <c r="E1286" t="inlineStr">
        <is>
          <t>heures</t>
        </is>
      </c>
    </row>
    <row r="1287">
      <c r="A1287" s="257" t="n"/>
      <c r="B1287" s="284" t="inlineStr">
        <is>
          <t>-</t>
        </is>
      </c>
      <c r="C1287">
        <f>IF(Extractions!L66="INTP",Extractions!D66,"")</f>
        <v/>
      </c>
      <c r="D1287">
        <f>IF(C1287&lt;&gt;"",Extractions!M66,"")</f>
        <v/>
      </c>
      <c r="E1287" t="inlineStr">
        <is>
          <t>heures</t>
        </is>
      </c>
    </row>
    <row r="1288">
      <c r="A1288" s="257" t="n"/>
      <c r="B1288" s="284" t="inlineStr">
        <is>
          <t>-</t>
        </is>
      </c>
      <c r="C1288">
        <f>IF(Extractions!L67="INTP",Extractions!D67,"")</f>
        <v/>
      </c>
      <c r="D1288">
        <f>IF(C1288&lt;&gt;"",Extractions!M67,"")</f>
        <v/>
      </c>
      <c r="E1288" t="inlineStr">
        <is>
          <t>heures</t>
        </is>
      </c>
    </row>
    <row r="1289">
      <c r="A1289" s="257" t="n"/>
      <c r="B1289" s="284" t="inlineStr">
        <is>
          <t>-</t>
        </is>
      </c>
      <c r="C1289">
        <f>IF(Extractions!L68="INTP",Extractions!D68,"")</f>
        <v/>
      </c>
      <c r="D1289">
        <f>IF(C1289&lt;&gt;"",Extractions!M68,"")</f>
        <v/>
      </c>
      <c r="E1289" t="inlineStr">
        <is>
          <t>heures</t>
        </is>
      </c>
    </row>
    <row r="1290">
      <c r="A1290" s="257" t="n"/>
      <c r="B1290" s="284" t="inlineStr">
        <is>
          <t>-</t>
        </is>
      </c>
      <c r="C1290">
        <f>IF(Extractions!L69="INTP",Extractions!D69,"")</f>
        <v/>
      </c>
      <c r="D1290">
        <f>IF(C1290&lt;&gt;"",Extractions!M69,"")</f>
        <v/>
      </c>
      <c r="E1290" t="inlineStr">
        <is>
          <t>heures</t>
        </is>
      </c>
    </row>
    <row r="1291">
      <c r="A1291" s="257" t="n"/>
      <c r="B1291" s="284" t="inlineStr">
        <is>
          <t>-</t>
        </is>
      </c>
      <c r="C1291">
        <f>IF(Extractions!L70="INTP",Extractions!D70,"")</f>
        <v/>
      </c>
      <c r="D1291">
        <f>IF(C1291&lt;&gt;"",Extractions!M70,"")</f>
        <v/>
      </c>
      <c r="E1291" t="inlineStr">
        <is>
          <t>heures</t>
        </is>
      </c>
    </row>
    <row r="1292">
      <c r="A1292" s="257" t="n"/>
      <c r="B1292" s="284" t="inlineStr">
        <is>
          <t>-</t>
        </is>
      </c>
      <c r="C1292">
        <f>IF(Extractions!L71="INTP",Extractions!D71,"")</f>
        <v/>
      </c>
      <c r="D1292">
        <f>IF(C1292&lt;&gt;"",Extractions!M71,"")</f>
        <v/>
      </c>
      <c r="E1292" t="inlineStr">
        <is>
          <t>heures</t>
        </is>
      </c>
    </row>
    <row r="1293">
      <c r="A1293" s="257" t="n"/>
      <c r="B1293" s="284" t="inlineStr">
        <is>
          <t>-</t>
        </is>
      </c>
      <c r="C1293">
        <f>IF(Extractions!L72="INTP",Extractions!D72,"")</f>
        <v/>
      </c>
      <c r="D1293">
        <f>IF(C1293&lt;&gt;"",Extractions!M72,"")</f>
        <v/>
      </c>
      <c r="E1293" t="inlineStr">
        <is>
          <t>heures</t>
        </is>
      </c>
    </row>
    <row r="1294">
      <c r="A1294" s="257" t="n"/>
      <c r="B1294" s="284" t="inlineStr">
        <is>
          <t>-</t>
        </is>
      </c>
      <c r="C1294">
        <f>IF(Extractions!L73="INTP",Extractions!D73,"")</f>
        <v/>
      </c>
      <c r="D1294">
        <f>IF(C1294&lt;&gt;"",Extractions!M73,"")</f>
        <v/>
      </c>
      <c r="E1294" t="inlineStr">
        <is>
          <t>heures</t>
        </is>
      </c>
    </row>
    <row r="1295">
      <c r="A1295" s="257" t="n"/>
      <c r="B1295" s="284" t="inlineStr">
        <is>
          <t>-</t>
        </is>
      </c>
      <c r="C1295">
        <f>IF(Extractions!L74="INTP",Extractions!D74,"")</f>
        <v/>
      </c>
      <c r="D1295">
        <f>IF(C1295&lt;&gt;"",Extractions!M74,"")</f>
        <v/>
      </c>
      <c r="E1295" t="inlineStr">
        <is>
          <t>heures</t>
        </is>
      </c>
    </row>
    <row r="1296">
      <c r="A1296" s="257" t="n"/>
      <c r="B1296" s="284" t="inlineStr">
        <is>
          <t>-</t>
        </is>
      </c>
      <c r="C1296">
        <f>IF(Extractions!L75="INTP",Extractions!D75,"")</f>
        <v/>
      </c>
      <c r="D1296">
        <f>IF(C1296&lt;&gt;"",Extractions!M75,"")</f>
        <v/>
      </c>
      <c r="E1296" t="inlineStr">
        <is>
          <t>heures</t>
        </is>
      </c>
    </row>
    <row r="1297">
      <c r="A1297" s="257" t="n"/>
      <c r="B1297" s="284" t="inlineStr">
        <is>
          <t>-</t>
        </is>
      </c>
      <c r="C1297">
        <f>IF(Extractions!L76="INTP",Extractions!D76,"")</f>
        <v/>
      </c>
      <c r="D1297">
        <f>IF(C1297&lt;&gt;"",Extractions!M76,"")</f>
        <v/>
      </c>
      <c r="E1297" t="inlineStr">
        <is>
          <t>heures</t>
        </is>
      </c>
    </row>
    <row r="1298">
      <c r="A1298" s="257" t="n"/>
      <c r="B1298" s="284" t="inlineStr">
        <is>
          <t>-</t>
        </is>
      </c>
      <c r="C1298">
        <f>IF(Extractions!L77="INTP",Extractions!D77,"")</f>
        <v/>
      </c>
      <c r="D1298">
        <f>IF(C1298&lt;&gt;"",Extractions!M77,"")</f>
        <v/>
      </c>
      <c r="E1298" t="inlineStr">
        <is>
          <t>heures</t>
        </is>
      </c>
    </row>
    <row r="1299">
      <c r="A1299" s="257" t="n"/>
      <c r="B1299" s="284" t="inlineStr">
        <is>
          <t>-</t>
        </is>
      </c>
      <c r="C1299">
        <f>IF(Extractions!L78="INTP",Extractions!D78,"")</f>
        <v/>
      </c>
      <c r="D1299">
        <f>IF(C1299&lt;&gt;"",Extractions!M78,"")</f>
        <v/>
      </c>
      <c r="E1299" t="inlineStr">
        <is>
          <t>heures</t>
        </is>
      </c>
    </row>
    <row r="1300">
      <c r="A1300" s="257" t="n"/>
      <c r="B1300" s="284" t="inlineStr">
        <is>
          <t>-</t>
        </is>
      </c>
      <c r="C1300">
        <f>IF(Extractions!L79="INTP",Extractions!D79,"")</f>
        <v/>
      </c>
      <c r="D1300">
        <f>IF(C1300&lt;&gt;"",Extractions!M79,"")</f>
        <v/>
      </c>
      <c r="E1300" t="inlineStr">
        <is>
          <t>heures</t>
        </is>
      </c>
    </row>
    <row r="1301">
      <c r="A1301" s="257" t="n"/>
      <c r="B1301" s="284" t="inlineStr">
        <is>
          <t>-</t>
        </is>
      </c>
      <c r="C1301">
        <f>IF(Extractions!L80="INTP",Extractions!D80,"")</f>
        <v/>
      </c>
      <c r="D1301">
        <f>IF(C1301&lt;&gt;"",Extractions!M80,"")</f>
        <v/>
      </c>
      <c r="E1301" t="inlineStr">
        <is>
          <t>heures</t>
        </is>
      </c>
    </row>
    <row r="1302">
      <c r="A1302" s="257" t="n"/>
      <c r="B1302" s="284" t="inlineStr">
        <is>
          <t>-</t>
        </is>
      </c>
      <c r="C1302">
        <f>IF(Extractions!L81="INTP",Extractions!D81,"")</f>
        <v/>
      </c>
      <c r="D1302">
        <f>IF(C1302&lt;&gt;"",Extractions!M81,"")</f>
        <v/>
      </c>
      <c r="E1302" t="inlineStr">
        <is>
          <t>heures</t>
        </is>
      </c>
    </row>
    <row r="1303">
      <c r="A1303" s="257" t="n"/>
      <c r="B1303" s="284" t="inlineStr">
        <is>
          <t>-</t>
        </is>
      </c>
      <c r="C1303">
        <f>IF(Extractions!L82="INTP",Extractions!D82,"")</f>
        <v/>
      </c>
      <c r="D1303">
        <f>IF(C1303&lt;&gt;"",Extractions!M82,"")</f>
        <v/>
      </c>
      <c r="E1303" t="inlineStr">
        <is>
          <t>heures</t>
        </is>
      </c>
    </row>
    <row r="1304">
      <c r="A1304" s="257" t="n"/>
      <c r="B1304" s="284" t="inlineStr">
        <is>
          <t>-</t>
        </is>
      </c>
      <c r="C1304">
        <f>IF(Extractions!L83="INTP",Extractions!D83,"")</f>
        <v/>
      </c>
      <c r="D1304">
        <f>IF(C1304&lt;&gt;"",Extractions!M83,"")</f>
        <v/>
      </c>
      <c r="E1304" t="inlineStr">
        <is>
          <t>heures</t>
        </is>
      </c>
    </row>
    <row r="1305">
      <c r="A1305" s="257" t="n"/>
      <c r="B1305" s="284" t="inlineStr">
        <is>
          <t>-</t>
        </is>
      </c>
      <c r="C1305">
        <f>IF(Extractions!L84="INTP",Extractions!D84,"")</f>
        <v/>
      </c>
      <c r="D1305">
        <f>IF(C1305&lt;&gt;"",Extractions!M84,"")</f>
        <v/>
      </c>
      <c r="E1305" t="inlineStr">
        <is>
          <t>heures</t>
        </is>
      </c>
    </row>
    <row r="1306">
      <c r="A1306" s="257" t="n"/>
      <c r="B1306" s="284" t="inlineStr">
        <is>
          <t>-</t>
        </is>
      </c>
      <c r="C1306">
        <f>IF(Extractions!L85="INTP",Extractions!D85,"")</f>
        <v/>
      </c>
      <c r="D1306">
        <f>IF(C1306&lt;&gt;"",Extractions!M85,"")</f>
        <v/>
      </c>
      <c r="E1306" t="inlineStr">
        <is>
          <t>heures</t>
        </is>
      </c>
    </row>
    <row r="1307">
      <c r="A1307" s="257" t="n"/>
      <c r="B1307" s="284" t="inlineStr">
        <is>
          <t>-</t>
        </is>
      </c>
      <c r="C1307">
        <f>IF(Extractions!L86="INTP",Extractions!D86,"")</f>
        <v/>
      </c>
      <c r="D1307">
        <f>IF(C1307&lt;&gt;"",Extractions!M86,"")</f>
        <v/>
      </c>
      <c r="E1307" t="inlineStr">
        <is>
          <t>heures</t>
        </is>
      </c>
    </row>
    <row r="1308">
      <c r="A1308" s="257" t="n"/>
      <c r="B1308" s="284" t="inlineStr">
        <is>
          <t>-</t>
        </is>
      </c>
      <c r="C1308">
        <f>IF(Extractions!L87="INTP",Extractions!D87,"")</f>
        <v/>
      </c>
      <c r="D1308">
        <f>IF(C1308&lt;&gt;"",Extractions!M87,"")</f>
        <v/>
      </c>
      <c r="E1308" t="inlineStr">
        <is>
          <t>heures</t>
        </is>
      </c>
    </row>
    <row r="1309">
      <c r="A1309" s="257" t="n"/>
      <c r="B1309" s="284" t="inlineStr">
        <is>
          <t>-</t>
        </is>
      </c>
      <c r="C1309">
        <f>IF(Extractions!L88="INTP",Extractions!D88,"")</f>
        <v/>
      </c>
      <c r="D1309">
        <f>IF(C1309&lt;&gt;"",Extractions!M88,"")</f>
        <v/>
      </c>
      <c r="E1309" t="inlineStr">
        <is>
          <t>heures</t>
        </is>
      </c>
    </row>
    <row r="1310">
      <c r="A1310" s="257" t="n"/>
      <c r="B1310" s="284" t="inlineStr">
        <is>
          <t>-</t>
        </is>
      </c>
      <c r="C1310">
        <f>IF(Extractions!L89="INTP",Extractions!D89,"")</f>
        <v/>
      </c>
      <c r="D1310">
        <f>IF(C1310&lt;&gt;"",Extractions!M89,"")</f>
        <v/>
      </c>
      <c r="E1310" t="inlineStr">
        <is>
          <t>heures</t>
        </is>
      </c>
    </row>
    <row r="1311">
      <c r="A1311" s="257" t="n"/>
      <c r="B1311" s="284" t="inlineStr">
        <is>
          <t>-</t>
        </is>
      </c>
      <c r="C1311">
        <f>IF(Extractions!L90="INTP",Extractions!D90,"")</f>
        <v/>
      </c>
      <c r="D1311">
        <f>IF(C1311&lt;&gt;"",Extractions!M90,"")</f>
        <v/>
      </c>
      <c r="E1311" t="inlineStr">
        <is>
          <t>heures</t>
        </is>
      </c>
    </row>
    <row r="1312">
      <c r="A1312" s="257" t="n"/>
      <c r="B1312" s="284" t="inlineStr">
        <is>
          <t>-</t>
        </is>
      </c>
      <c r="C1312">
        <f>IF(Extractions!L91="INTP",Extractions!D91,"")</f>
        <v/>
      </c>
      <c r="D1312">
        <f>IF(C1312&lt;&gt;"",Extractions!M91,"")</f>
        <v/>
      </c>
      <c r="E1312" t="inlineStr">
        <is>
          <t>heures</t>
        </is>
      </c>
    </row>
    <row r="1313">
      <c r="A1313" s="257" t="n"/>
      <c r="B1313" s="284" t="inlineStr">
        <is>
          <t>-</t>
        </is>
      </c>
      <c r="C1313">
        <f>IF(Extractions!L92="INTP",Extractions!D92,"")</f>
        <v/>
      </c>
      <c r="D1313">
        <f>IF(C1313&lt;&gt;"",Extractions!M92,"")</f>
        <v/>
      </c>
      <c r="E1313" t="inlineStr">
        <is>
          <t>heures</t>
        </is>
      </c>
    </row>
    <row r="1314">
      <c r="A1314" s="257" t="n"/>
      <c r="B1314" s="284" t="inlineStr">
        <is>
          <t>-</t>
        </is>
      </c>
      <c r="C1314">
        <f>IF(Extractions!L93="INTP",Extractions!D93,"")</f>
        <v/>
      </c>
      <c r="D1314">
        <f>IF(C1314&lt;&gt;"",Extractions!M93,"")</f>
        <v/>
      </c>
      <c r="E1314" t="inlineStr">
        <is>
          <t>heures</t>
        </is>
      </c>
    </row>
    <row r="1315">
      <c r="A1315" s="257" t="n"/>
      <c r="B1315" s="284" t="inlineStr">
        <is>
          <t>-</t>
        </is>
      </c>
      <c r="C1315">
        <f>IF(Extractions!L94="INTP",Extractions!D94,"")</f>
        <v/>
      </c>
      <c r="D1315">
        <f>IF(C1315&lt;&gt;"",Extractions!M94,"")</f>
        <v/>
      </c>
      <c r="E1315" t="inlineStr">
        <is>
          <t>heures</t>
        </is>
      </c>
    </row>
    <row r="1316">
      <c r="A1316" s="257" t="n"/>
      <c r="B1316" s="284" t="inlineStr">
        <is>
          <t>-</t>
        </is>
      </c>
      <c r="C1316">
        <f>IF(Extractions!L95="INTP",Extractions!D95,"")</f>
        <v/>
      </c>
      <c r="D1316">
        <f>IF(C1316&lt;&gt;"",Extractions!M95,"")</f>
        <v/>
      </c>
      <c r="E1316" t="inlineStr">
        <is>
          <t>heures</t>
        </is>
      </c>
    </row>
    <row r="1317">
      <c r="A1317" s="257" t="n"/>
      <c r="B1317" s="284" t="inlineStr">
        <is>
          <t>-</t>
        </is>
      </c>
      <c r="C1317">
        <f>IF(Extractions!L96="INTP",Extractions!D96,"")</f>
        <v/>
      </c>
      <c r="D1317">
        <f>IF(C1317&lt;&gt;"",Extractions!M96,"")</f>
        <v/>
      </c>
      <c r="E1317" t="inlineStr">
        <is>
          <t>heures</t>
        </is>
      </c>
    </row>
    <row r="1318">
      <c r="A1318" s="257" t="n"/>
      <c r="B1318" s="284" t="inlineStr">
        <is>
          <t>-</t>
        </is>
      </c>
      <c r="C1318">
        <f>IF(Extractions!L97="INTP",Extractions!D97,"")</f>
        <v/>
      </c>
      <c r="D1318">
        <f>IF(C1318&lt;&gt;"",Extractions!M97,"")</f>
        <v/>
      </c>
      <c r="E1318" t="inlineStr">
        <is>
          <t>heures</t>
        </is>
      </c>
    </row>
    <row r="1319">
      <c r="A1319" s="257" t="n"/>
      <c r="B1319" s="284" t="inlineStr">
        <is>
          <t>-</t>
        </is>
      </c>
      <c r="C1319">
        <f>IF(Extractions!L98="INTP",Extractions!D98,"")</f>
        <v/>
      </c>
      <c r="D1319">
        <f>IF(C1319&lt;&gt;"",Extractions!M98,"")</f>
        <v/>
      </c>
      <c r="E1319" t="inlineStr">
        <is>
          <t>heures</t>
        </is>
      </c>
    </row>
    <row r="1320">
      <c r="A1320" s="257" t="n"/>
      <c r="B1320" s="284" t="inlineStr">
        <is>
          <t>-</t>
        </is>
      </c>
      <c r="C1320">
        <f>IF(Extractions!L99="INTP",Extractions!D99,"")</f>
        <v/>
      </c>
      <c r="D1320">
        <f>IF(C1320&lt;&gt;"",Extractions!M99,"")</f>
        <v/>
      </c>
      <c r="E1320" t="inlineStr">
        <is>
          <t>heures</t>
        </is>
      </c>
    </row>
    <row r="1321">
      <c r="A1321" s="257" t="n"/>
      <c r="B1321" s="284" t="inlineStr">
        <is>
          <t>-</t>
        </is>
      </c>
      <c r="C1321">
        <f>IF(Extractions!L100="INTP",Extractions!D100,"")</f>
        <v/>
      </c>
      <c r="D1321">
        <f>IF(C1321&lt;&gt;"",Extractions!M100,"")</f>
        <v/>
      </c>
      <c r="E1321" t="inlineStr">
        <is>
          <t>heures</t>
        </is>
      </c>
    </row>
    <row r="1322">
      <c r="A1322" s="257" t="n"/>
      <c r="B1322" s="284" t="inlineStr">
        <is>
          <t>-</t>
        </is>
      </c>
      <c r="C1322">
        <f>IF(Extractions!L101="INTP",Extractions!D101,"")</f>
        <v/>
      </c>
      <c r="D1322">
        <f>IF(C1322&lt;&gt;"",Extractions!M101,"")</f>
        <v/>
      </c>
      <c r="E1322" t="inlineStr">
        <is>
          <t>heures</t>
        </is>
      </c>
    </row>
    <row r="1323">
      <c r="A1323" s="257" t="n"/>
      <c r="B1323" s="284" t="inlineStr">
        <is>
          <t>-</t>
        </is>
      </c>
      <c r="C1323">
        <f>IF(Extractions!L102="INTP",Extractions!D102,"")</f>
        <v/>
      </c>
      <c r="D1323">
        <f>IF(C1323&lt;&gt;"",Extractions!M102,"")</f>
        <v/>
      </c>
      <c r="E1323" t="inlineStr">
        <is>
          <t>heures</t>
        </is>
      </c>
    </row>
    <row r="1324">
      <c r="A1324" s="257" t="n"/>
      <c r="B1324" s="284" t="inlineStr">
        <is>
          <t>-</t>
        </is>
      </c>
      <c r="C1324">
        <f>IF(Extractions!L103="INTP",Extractions!D103,"")</f>
        <v/>
      </c>
      <c r="D1324">
        <f>IF(C1324&lt;&gt;"",Extractions!M103,"")</f>
        <v/>
      </c>
      <c r="E1324" t="inlineStr">
        <is>
          <t>heures</t>
        </is>
      </c>
    </row>
    <row r="1325">
      <c r="A1325" s="257" t="n"/>
      <c r="B1325" s="284" t="inlineStr">
        <is>
          <t>-</t>
        </is>
      </c>
      <c r="C1325">
        <f>IF(Extractions!L104="INTP",Extractions!D104,"")</f>
        <v/>
      </c>
      <c r="D1325">
        <f>IF(C1325&lt;&gt;"",Extractions!M104,"")</f>
        <v/>
      </c>
      <c r="E1325" t="inlineStr">
        <is>
          <t>heures</t>
        </is>
      </c>
    </row>
    <row r="1326">
      <c r="A1326" s="257" t="n"/>
      <c r="B1326" s="284" t="inlineStr">
        <is>
          <t>-</t>
        </is>
      </c>
      <c r="C1326">
        <f>IF(Extractions!L105="INTP",Extractions!D105,"")</f>
        <v/>
      </c>
      <c r="D1326">
        <f>IF(C1326&lt;&gt;"",Extractions!M105,"")</f>
        <v/>
      </c>
      <c r="E1326" t="inlineStr">
        <is>
          <t>heures</t>
        </is>
      </c>
    </row>
    <row r="1327">
      <c r="A1327" s="257" t="n"/>
      <c r="B1327" s="284" t="inlineStr">
        <is>
          <t>-</t>
        </is>
      </c>
      <c r="C1327">
        <f>IF(Extractions!L106="INTP",Extractions!D106,"")</f>
        <v/>
      </c>
      <c r="D1327">
        <f>IF(C1327&lt;&gt;"",Extractions!M106,"")</f>
        <v/>
      </c>
      <c r="E1327" t="inlineStr">
        <is>
          <t>heures</t>
        </is>
      </c>
    </row>
    <row r="1328">
      <c r="A1328" s="257" t="n"/>
      <c r="B1328" s="284" t="inlineStr">
        <is>
          <t>-</t>
        </is>
      </c>
      <c r="C1328">
        <f>IF(Extractions!L107="INTP",Extractions!D107,"")</f>
        <v/>
      </c>
      <c r="D1328">
        <f>IF(C1328&lt;&gt;"",Extractions!M107,"")</f>
        <v/>
      </c>
      <c r="E1328" t="inlineStr">
        <is>
          <t>heures</t>
        </is>
      </c>
    </row>
    <row r="1329">
      <c r="A1329" s="257" t="n"/>
      <c r="B1329" s="284" t="inlineStr">
        <is>
          <t>-</t>
        </is>
      </c>
      <c r="C1329">
        <f>IF(Extractions!L108="INTP",Extractions!D108,"")</f>
        <v/>
      </c>
      <c r="D1329">
        <f>IF(C1329&lt;&gt;"",Extractions!M108,"")</f>
        <v/>
      </c>
      <c r="E1329" t="inlineStr">
        <is>
          <t>heures</t>
        </is>
      </c>
    </row>
    <row r="1330">
      <c r="A1330" s="257" t="n"/>
      <c r="B1330" s="284" t="inlineStr">
        <is>
          <t>-</t>
        </is>
      </c>
      <c r="C1330">
        <f>IF(Extractions!L109="INTP",Extractions!D109,"")</f>
        <v/>
      </c>
      <c r="D1330">
        <f>IF(C1330&lt;&gt;"",Extractions!M109,"")</f>
        <v/>
      </c>
      <c r="E1330" t="inlineStr">
        <is>
          <t>heures</t>
        </is>
      </c>
    </row>
    <row r="1331">
      <c r="A1331" s="257" t="n"/>
      <c r="B1331" s="284" t="inlineStr">
        <is>
          <t>-</t>
        </is>
      </c>
      <c r="C1331">
        <f>IF(Extractions!L110="INTP",Extractions!D110,"")</f>
        <v/>
      </c>
      <c r="D1331">
        <f>IF(C1331&lt;&gt;"",Extractions!M110,"")</f>
        <v/>
      </c>
      <c r="E1331" t="inlineStr">
        <is>
          <t>heures</t>
        </is>
      </c>
    </row>
    <row r="1332">
      <c r="A1332" s="257" t="n"/>
      <c r="B1332" s="284" t="inlineStr">
        <is>
          <t>-</t>
        </is>
      </c>
      <c r="C1332">
        <f>IF(Extractions!L111="INTP",Extractions!D111,"")</f>
        <v/>
      </c>
      <c r="D1332">
        <f>IF(C1332&lt;&gt;"",Extractions!M111,"")</f>
        <v/>
      </c>
      <c r="E1332" t="inlineStr">
        <is>
          <t>heures</t>
        </is>
      </c>
    </row>
    <row r="1333">
      <c r="A1333" s="257" t="n"/>
      <c r="B1333" s="284" t="inlineStr">
        <is>
          <t>-</t>
        </is>
      </c>
      <c r="C1333">
        <f>IF(Extractions!L112="INTP",Extractions!D112,"")</f>
        <v/>
      </c>
      <c r="D1333">
        <f>IF(C1333&lt;&gt;"",Extractions!M112,"")</f>
        <v/>
      </c>
      <c r="E1333" t="inlineStr">
        <is>
          <t>heures</t>
        </is>
      </c>
    </row>
    <row r="1334">
      <c r="A1334" s="257" t="n"/>
      <c r="B1334" s="284" t="inlineStr">
        <is>
          <t>-</t>
        </is>
      </c>
      <c r="C1334">
        <f>IF(Extractions!L113="INTP",Extractions!D113,"")</f>
        <v/>
      </c>
      <c r="D1334">
        <f>IF(C1334&lt;&gt;"",Extractions!M113,"")</f>
        <v/>
      </c>
      <c r="E1334" t="inlineStr">
        <is>
          <t>heures</t>
        </is>
      </c>
    </row>
    <row r="1335">
      <c r="A1335" s="257" t="n"/>
      <c r="B1335" s="284" t="inlineStr">
        <is>
          <t>-</t>
        </is>
      </c>
      <c r="C1335">
        <f>IF(Extractions!L114="INTP",Extractions!D114,"")</f>
        <v/>
      </c>
      <c r="D1335">
        <f>IF(C1335&lt;&gt;"",Extractions!M114,"")</f>
        <v/>
      </c>
      <c r="E1335" t="inlineStr">
        <is>
          <t>heures</t>
        </is>
      </c>
    </row>
    <row r="1336">
      <c r="A1336" s="257" t="n"/>
      <c r="B1336" s="284" t="inlineStr">
        <is>
          <t>-</t>
        </is>
      </c>
      <c r="C1336">
        <f>IF(Extractions!L115="INTP",Extractions!D115,"")</f>
        <v/>
      </c>
      <c r="D1336">
        <f>IF(C1336&lt;&gt;"",Extractions!M115,"")</f>
        <v/>
      </c>
      <c r="E1336" t="inlineStr">
        <is>
          <t>heures</t>
        </is>
      </c>
    </row>
    <row r="1337">
      <c r="A1337" s="257" t="n"/>
      <c r="B1337" s="284" t="inlineStr">
        <is>
          <t>-</t>
        </is>
      </c>
      <c r="C1337">
        <f>IF(Extractions!L116="INTP",Extractions!D116,"")</f>
        <v/>
      </c>
      <c r="D1337">
        <f>IF(C1337&lt;&gt;"",Extractions!M116,"")</f>
        <v/>
      </c>
      <c r="E1337" t="inlineStr">
        <is>
          <t>heures</t>
        </is>
      </c>
    </row>
    <row r="1338">
      <c r="A1338" s="257" t="n"/>
      <c r="B1338" s="284" t="inlineStr">
        <is>
          <t>-</t>
        </is>
      </c>
      <c r="C1338">
        <f>IF(Extractions!L117="INTP",Extractions!D117,"")</f>
        <v/>
      </c>
      <c r="D1338">
        <f>IF(C1338&lt;&gt;"",Extractions!M117,"")</f>
        <v/>
      </c>
      <c r="E1338" t="inlineStr">
        <is>
          <t>heures</t>
        </is>
      </c>
    </row>
    <row r="1339">
      <c r="A1339" s="257" t="n"/>
      <c r="B1339" s="284" t="inlineStr">
        <is>
          <t>-</t>
        </is>
      </c>
      <c r="C1339">
        <f>IF(Extractions!L118="INTP",Extractions!D118,"")</f>
        <v/>
      </c>
      <c r="D1339">
        <f>IF(C1339&lt;&gt;"",Extractions!M118,"")</f>
        <v/>
      </c>
      <c r="E1339" t="inlineStr">
        <is>
          <t>heures</t>
        </is>
      </c>
    </row>
    <row r="1340">
      <c r="A1340" s="257" t="n"/>
      <c r="B1340" s="284" t="inlineStr">
        <is>
          <t>-</t>
        </is>
      </c>
      <c r="C1340">
        <f>IF(Extractions!L119="INTP",Extractions!D119,"")</f>
        <v/>
      </c>
      <c r="D1340">
        <f>IF(C1340&lt;&gt;"",Extractions!M119,"")</f>
        <v/>
      </c>
      <c r="E1340" t="inlineStr">
        <is>
          <t>heures</t>
        </is>
      </c>
    </row>
    <row r="1341">
      <c r="A1341" s="257" t="n"/>
      <c r="B1341" s="284" t="inlineStr">
        <is>
          <t>-</t>
        </is>
      </c>
      <c r="C1341">
        <f>IF(Extractions!L120="INTP",Extractions!D120,"")</f>
        <v/>
      </c>
      <c r="D1341">
        <f>IF(C1341&lt;&gt;"",Extractions!M120,"")</f>
        <v/>
      </c>
      <c r="E1341" t="inlineStr">
        <is>
          <t>heures</t>
        </is>
      </c>
    </row>
    <row r="1342">
      <c r="A1342" s="257" t="n"/>
      <c r="B1342" s="284" t="inlineStr">
        <is>
          <t>-</t>
        </is>
      </c>
      <c r="C1342">
        <f>IF(Extractions!L121="INTP",Extractions!D121,"")</f>
        <v/>
      </c>
      <c r="D1342">
        <f>IF(C1342&lt;&gt;"",Extractions!M121,"")</f>
        <v/>
      </c>
      <c r="E1342" t="inlineStr">
        <is>
          <t>heures</t>
        </is>
      </c>
    </row>
    <row r="1343">
      <c r="A1343" s="257" t="n"/>
      <c r="B1343" s="284" t="inlineStr">
        <is>
          <t>-</t>
        </is>
      </c>
      <c r="C1343">
        <f>IF(Extractions!L122="INTP",Extractions!D122,"")</f>
        <v/>
      </c>
      <c r="D1343">
        <f>IF(C1343&lt;&gt;"",Extractions!M122,"")</f>
        <v/>
      </c>
      <c r="E1343" t="inlineStr">
        <is>
          <t>heures</t>
        </is>
      </c>
    </row>
    <row r="1344">
      <c r="A1344" s="257" t="n"/>
      <c r="B1344" s="284" t="inlineStr">
        <is>
          <t>-</t>
        </is>
      </c>
      <c r="C1344">
        <f>IF(Extractions!L123="INTP",Extractions!D123,"")</f>
        <v/>
      </c>
      <c r="D1344">
        <f>IF(C1344&lt;&gt;"",Extractions!M123,"")</f>
        <v/>
      </c>
      <c r="E1344" t="inlineStr">
        <is>
          <t>heures</t>
        </is>
      </c>
    </row>
    <row r="1345">
      <c r="A1345" s="257" t="n"/>
      <c r="B1345" s="284" t="inlineStr">
        <is>
          <t>-</t>
        </is>
      </c>
      <c r="C1345">
        <f>IF(Extractions!L124="INTP",Extractions!D124,"")</f>
        <v/>
      </c>
      <c r="D1345">
        <f>IF(C1345&lt;&gt;"",Extractions!M124,"")</f>
        <v/>
      </c>
      <c r="E1345" t="inlineStr">
        <is>
          <t>heures</t>
        </is>
      </c>
    </row>
    <row r="1346">
      <c r="A1346" s="257" t="n"/>
      <c r="B1346" s="284" t="inlineStr">
        <is>
          <t>-</t>
        </is>
      </c>
      <c r="C1346">
        <f>IF(Extractions!L125="INTP",Extractions!D125,"")</f>
        <v/>
      </c>
      <c r="D1346">
        <f>IF(C1346&lt;&gt;"",Extractions!M125,"")</f>
        <v/>
      </c>
      <c r="E1346" t="inlineStr">
        <is>
          <t>heures</t>
        </is>
      </c>
    </row>
    <row r="1347">
      <c r="A1347" s="257" t="n"/>
      <c r="B1347" s="284" t="inlineStr">
        <is>
          <t>-</t>
        </is>
      </c>
      <c r="C1347">
        <f>IF(Extractions!L126="INTP",Extractions!D126,"")</f>
        <v/>
      </c>
      <c r="D1347">
        <f>IF(C1347&lt;&gt;"",Extractions!M126,"")</f>
        <v/>
      </c>
      <c r="E1347" t="inlineStr">
        <is>
          <t>heures</t>
        </is>
      </c>
    </row>
    <row r="1348">
      <c r="A1348" s="257" t="n"/>
      <c r="B1348" s="284" t="inlineStr">
        <is>
          <t>-</t>
        </is>
      </c>
      <c r="C1348">
        <f>IF(Extractions!L127="INTP",Extractions!D127,"")</f>
        <v/>
      </c>
      <c r="D1348">
        <f>IF(C1348&lt;&gt;"",Extractions!M127,"")</f>
        <v/>
      </c>
      <c r="E1348" t="inlineStr">
        <is>
          <t>heures</t>
        </is>
      </c>
    </row>
    <row r="1349">
      <c r="A1349" s="257" t="n"/>
      <c r="B1349" s="284" t="inlineStr">
        <is>
          <t>-</t>
        </is>
      </c>
      <c r="C1349">
        <f>IF(Extractions!L128="INTP",Extractions!D128,"")</f>
        <v/>
      </c>
      <c r="D1349">
        <f>IF(C1349&lt;&gt;"",Extractions!M128,"")</f>
        <v/>
      </c>
      <c r="E1349" t="inlineStr">
        <is>
          <t>heures</t>
        </is>
      </c>
    </row>
    <row r="1350">
      <c r="A1350" s="257" t="n"/>
      <c r="B1350" s="284" t="inlineStr">
        <is>
          <t>-</t>
        </is>
      </c>
      <c r="C1350">
        <f>IF(Extractions!L129="INTP",Extractions!D129,"")</f>
        <v/>
      </c>
      <c r="D1350">
        <f>IF(C1350&lt;&gt;"",Extractions!M129,"")</f>
        <v/>
      </c>
      <c r="E1350" t="inlineStr">
        <is>
          <t>heures</t>
        </is>
      </c>
    </row>
    <row r="1351">
      <c r="A1351" s="257" t="n"/>
      <c r="B1351" s="284" t="inlineStr">
        <is>
          <t>-</t>
        </is>
      </c>
      <c r="C1351">
        <f>IF(Extractions!L130="INTP",Extractions!D130,"")</f>
        <v/>
      </c>
      <c r="D1351">
        <f>IF(C1351&lt;&gt;"",Extractions!M130,"")</f>
        <v/>
      </c>
      <c r="E1351" t="inlineStr">
        <is>
          <t>heures</t>
        </is>
      </c>
    </row>
    <row r="1352">
      <c r="A1352" s="257" t="n"/>
      <c r="B1352" s="284" t="inlineStr">
        <is>
          <t>-</t>
        </is>
      </c>
      <c r="C1352">
        <f>IF(Extractions!L131="INTP",Extractions!D131,"")</f>
        <v/>
      </c>
      <c r="D1352">
        <f>IF(C1352&lt;&gt;"",Extractions!M131,"")</f>
        <v/>
      </c>
      <c r="E1352" t="inlineStr">
        <is>
          <t>heures</t>
        </is>
      </c>
    </row>
    <row r="1353">
      <c r="A1353" s="257" t="n"/>
      <c r="B1353" s="284" t="inlineStr">
        <is>
          <t>-</t>
        </is>
      </c>
      <c r="C1353">
        <f>IF(Extractions!L132="INTP",Extractions!D132,"")</f>
        <v/>
      </c>
      <c r="D1353">
        <f>IF(C1353&lt;&gt;"",Extractions!M132,"")</f>
        <v/>
      </c>
      <c r="E1353" t="inlineStr">
        <is>
          <t>heures</t>
        </is>
      </c>
    </row>
    <row r="1354">
      <c r="A1354" s="257" t="n"/>
      <c r="B1354" s="284" t="inlineStr">
        <is>
          <t>-</t>
        </is>
      </c>
      <c r="C1354">
        <f>IF(Extractions!L133="INTP",Extractions!D133,"")</f>
        <v/>
      </c>
      <c r="D1354">
        <f>IF(C1354&lt;&gt;"",Extractions!M133,"")</f>
        <v/>
      </c>
      <c r="E1354" t="inlineStr">
        <is>
          <t>heures</t>
        </is>
      </c>
    </row>
    <row r="1355">
      <c r="A1355" s="257" t="n"/>
      <c r="B1355" s="284" t="inlineStr">
        <is>
          <t>-</t>
        </is>
      </c>
      <c r="C1355">
        <f>IF(Extractions!L134="INTP",Extractions!D134,"")</f>
        <v/>
      </c>
      <c r="D1355">
        <f>IF(C1355&lt;&gt;"",Extractions!M134,"")</f>
        <v/>
      </c>
      <c r="E1355" t="inlineStr">
        <is>
          <t>heures</t>
        </is>
      </c>
    </row>
    <row r="1356">
      <c r="A1356" s="257" t="n"/>
      <c r="B1356" s="284" t="inlineStr">
        <is>
          <t>-</t>
        </is>
      </c>
      <c r="C1356">
        <f>IF(Extractions!L135="INTP",Extractions!D135,"")</f>
        <v/>
      </c>
      <c r="D1356">
        <f>IF(C1356&lt;&gt;"",Extractions!M135,"")</f>
        <v/>
      </c>
      <c r="E1356" t="inlineStr">
        <is>
          <t>heures</t>
        </is>
      </c>
    </row>
    <row r="1357">
      <c r="A1357" s="257" t="n"/>
      <c r="B1357" s="284" t="inlineStr">
        <is>
          <t>-</t>
        </is>
      </c>
      <c r="C1357">
        <f>IF(Extractions!L136="INTP",Extractions!D136,"")</f>
        <v/>
      </c>
      <c r="D1357">
        <f>IF(C1357&lt;&gt;"",Extractions!M136,"")</f>
        <v/>
      </c>
      <c r="E1357" t="inlineStr">
        <is>
          <t>heures</t>
        </is>
      </c>
    </row>
    <row r="1358">
      <c r="A1358" s="257" t="n"/>
      <c r="B1358" s="284" t="inlineStr">
        <is>
          <t>-</t>
        </is>
      </c>
      <c r="C1358">
        <f>IF(Extractions!L137="INTP",Extractions!D137,"")</f>
        <v/>
      </c>
      <c r="D1358">
        <f>IF(C1358&lt;&gt;"",Extractions!M137,"")</f>
        <v/>
      </c>
      <c r="E1358" t="inlineStr">
        <is>
          <t>heures</t>
        </is>
      </c>
    </row>
    <row r="1359">
      <c r="A1359" s="257" t="n"/>
      <c r="B1359" s="284" t="inlineStr">
        <is>
          <t>-</t>
        </is>
      </c>
      <c r="C1359">
        <f>IF(Extractions!L138="INTP",Extractions!D138,"")</f>
        <v/>
      </c>
      <c r="D1359">
        <f>IF(C1359&lt;&gt;"",Extractions!M138,"")</f>
        <v/>
      </c>
      <c r="E1359" t="inlineStr">
        <is>
          <t>heures</t>
        </is>
      </c>
    </row>
    <row r="1360">
      <c r="A1360" s="257" t="n"/>
      <c r="B1360" s="284" t="inlineStr">
        <is>
          <t>-</t>
        </is>
      </c>
      <c r="C1360">
        <f>IF(Extractions!L139="INTP",Extractions!D139,"")</f>
        <v/>
      </c>
      <c r="D1360">
        <f>IF(C1360&lt;&gt;"",Extractions!M139,"")</f>
        <v/>
      </c>
      <c r="E1360" t="inlineStr">
        <is>
          <t>heures</t>
        </is>
      </c>
    </row>
    <row r="1361">
      <c r="A1361" s="257" t="n"/>
      <c r="B1361" s="284" t="inlineStr">
        <is>
          <t>-</t>
        </is>
      </c>
      <c r="C1361">
        <f>IF(Extractions!L140="INTP",Extractions!D140,"")</f>
        <v/>
      </c>
      <c r="D1361">
        <f>IF(C1361&lt;&gt;"",Extractions!M140,"")</f>
        <v/>
      </c>
      <c r="E1361" t="inlineStr">
        <is>
          <t>heures</t>
        </is>
      </c>
    </row>
    <row r="1362">
      <c r="A1362" s="257" t="n"/>
      <c r="B1362" s="284" t="inlineStr">
        <is>
          <t>-</t>
        </is>
      </c>
      <c r="C1362">
        <f>IF(Extractions!L141="INTP",Extractions!D141,"")</f>
        <v/>
      </c>
      <c r="D1362">
        <f>IF(C1362&lt;&gt;"",Extractions!M141,"")</f>
        <v/>
      </c>
      <c r="E1362" t="inlineStr">
        <is>
          <t>heures</t>
        </is>
      </c>
    </row>
    <row r="1363">
      <c r="A1363" s="257" t="n"/>
      <c r="B1363" s="284" t="inlineStr">
        <is>
          <t>-</t>
        </is>
      </c>
      <c r="C1363">
        <f>IF(Extractions!L142="INTP",Extractions!D142,"")</f>
        <v/>
      </c>
      <c r="D1363">
        <f>IF(C1363&lt;&gt;"",Extractions!M142,"")</f>
        <v/>
      </c>
      <c r="E1363" t="inlineStr">
        <is>
          <t>heures</t>
        </is>
      </c>
    </row>
    <row r="1364">
      <c r="A1364" s="257" t="n"/>
      <c r="B1364" s="284" t="inlineStr">
        <is>
          <t>-</t>
        </is>
      </c>
      <c r="C1364">
        <f>IF(Extractions!L143="INTP",Extractions!D143,"")</f>
        <v/>
      </c>
      <c r="D1364">
        <f>IF(C1364&lt;&gt;"",Extractions!M143,"")</f>
        <v/>
      </c>
      <c r="E1364" t="inlineStr">
        <is>
          <t>heures</t>
        </is>
      </c>
    </row>
    <row r="1365">
      <c r="A1365" s="257" t="n"/>
      <c r="B1365" s="284" t="inlineStr">
        <is>
          <t>-</t>
        </is>
      </c>
      <c r="C1365">
        <f>IF(Extractions!L144="INTP",Extractions!D144,"")</f>
        <v/>
      </c>
      <c r="D1365">
        <f>IF(C1365&lt;&gt;"",Extractions!M144,"")</f>
        <v/>
      </c>
      <c r="E1365" t="inlineStr">
        <is>
          <t>heures</t>
        </is>
      </c>
    </row>
    <row r="1366">
      <c r="A1366" s="257" t="n"/>
      <c r="B1366" s="284" t="inlineStr">
        <is>
          <t>-</t>
        </is>
      </c>
      <c r="C1366">
        <f>IF(Extractions!L145="INTP",Extractions!D145,"")</f>
        <v/>
      </c>
      <c r="D1366">
        <f>IF(C1366&lt;&gt;"",Extractions!M145,"")</f>
        <v/>
      </c>
      <c r="E1366" t="inlineStr">
        <is>
          <t>heures</t>
        </is>
      </c>
    </row>
    <row r="1367">
      <c r="A1367" s="257" t="n"/>
      <c r="B1367" s="284" t="inlineStr">
        <is>
          <t>-</t>
        </is>
      </c>
      <c r="C1367">
        <f>IF(Extractions!L146="INTP",Extractions!D146,"")</f>
        <v/>
      </c>
      <c r="D1367">
        <f>IF(C1367&lt;&gt;"",Extractions!M146,"")</f>
        <v/>
      </c>
      <c r="E1367" t="inlineStr">
        <is>
          <t>heures</t>
        </is>
      </c>
    </row>
    <row r="1368">
      <c r="A1368" s="257" t="n"/>
      <c r="B1368" s="284" t="inlineStr">
        <is>
          <t>-</t>
        </is>
      </c>
      <c r="C1368">
        <f>IF(Extractions!L147="INTP",Extractions!D147,"")</f>
        <v/>
      </c>
      <c r="D1368">
        <f>IF(C1368&lt;&gt;"",Extractions!M147,"")</f>
        <v/>
      </c>
      <c r="E1368" t="inlineStr">
        <is>
          <t>heures</t>
        </is>
      </c>
    </row>
    <row r="1369">
      <c r="A1369" s="257" t="n"/>
      <c r="B1369" s="284" t="inlineStr">
        <is>
          <t>-</t>
        </is>
      </c>
      <c r="C1369">
        <f>IF(Extractions!L148="INTP",Extractions!D148,"")</f>
        <v/>
      </c>
      <c r="D1369">
        <f>IF(C1369&lt;&gt;"",Extractions!M148,"")</f>
        <v/>
      </c>
      <c r="E1369" t="inlineStr">
        <is>
          <t>heures</t>
        </is>
      </c>
    </row>
    <row r="1370">
      <c r="A1370" s="257" t="n"/>
      <c r="B1370" s="284" t="inlineStr">
        <is>
          <t>-</t>
        </is>
      </c>
      <c r="C1370">
        <f>IF(Extractions!L149="INTP",Extractions!D149,"")</f>
        <v/>
      </c>
      <c r="D1370">
        <f>IF(C1370&lt;&gt;"",Extractions!M149,"")</f>
        <v/>
      </c>
      <c r="E1370" t="inlineStr">
        <is>
          <t>heures</t>
        </is>
      </c>
    </row>
    <row r="1371">
      <c r="A1371" s="257" t="n"/>
      <c r="B1371" s="284" t="inlineStr">
        <is>
          <t>-</t>
        </is>
      </c>
      <c r="C1371">
        <f>IF(Extractions!L150="INTP",Extractions!D150,"")</f>
        <v/>
      </c>
      <c r="D1371">
        <f>IF(C1371&lt;&gt;"",Extractions!M150,"")</f>
        <v/>
      </c>
      <c r="E1371" t="inlineStr">
        <is>
          <t>heures</t>
        </is>
      </c>
    </row>
    <row r="1372">
      <c r="A1372" s="257" t="n"/>
      <c r="B1372" s="284" t="inlineStr">
        <is>
          <t>-</t>
        </is>
      </c>
      <c r="C1372">
        <f>IF(Extractions!L151="INTP",Extractions!D151,"")</f>
        <v/>
      </c>
      <c r="D1372">
        <f>IF(C1372&lt;&gt;"",Extractions!M151,"")</f>
        <v/>
      </c>
      <c r="E1372" t="inlineStr">
        <is>
          <t>heures</t>
        </is>
      </c>
    </row>
    <row r="1373">
      <c r="A1373" s="257" t="n"/>
      <c r="B1373" s="284" t="inlineStr">
        <is>
          <t>-</t>
        </is>
      </c>
      <c r="C1373">
        <f>IF(Extractions!L152="INTP",Extractions!D152,"")</f>
        <v/>
      </c>
      <c r="D1373">
        <f>IF(C1373&lt;&gt;"",Extractions!M152,"")</f>
        <v/>
      </c>
      <c r="E1373" t="inlineStr">
        <is>
          <t>heures</t>
        </is>
      </c>
    </row>
    <row r="1374">
      <c r="A1374" s="257" t="n"/>
      <c r="B1374" s="284" t="inlineStr">
        <is>
          <t>-</t>
        </is>
      </c>
      <c r="C1374">
        <f>IF(Extractions!L153="INTP",Extractions!D153,"")</f>
        <v/>
      </c>
      <c r="D1374">
        <f>IF(C1374&lt;&gt;"",Extractions!M153,"")</f>
        <v/>
      </c>
      <c r="E1374" t="inlineStr">
        <is>
          <t>heures</t>
        </is>
      </c>
    </row>
    <row r="1375">
      <c r="A1375" s="257" t="n"/>
      <c r="B1375" s="284" t="inlineStr">
        <is>
          <t>-</t>
        </is>
      </c>
      <c r="C1375">
        <f>IF(Extractions!L154="INTP",Extractions!D154,"")</f>
        <v/>
      </c>
      <c r="D1375">
        <f>IF(C1375&lt;&gt;"",Extractions!M154,"")</f>
        <v/>
      </c>
      <c r="E1375" t="inlineStr">
        <is>
          <t>heures</t>
        </is>
      </c>
    </row>
    <row r="1376">
      <c r="A1376" s="257" t="n"/>
      <c r="B1376" s="284" t="inlineStr">
        <is>
          <t>-</t>
        </is>
      </c>
      <c r="C1376">
        <f>IF(Extractions!L155="INTP",Extractions!D155,"")</f>
        <v/>
      </c>
      <c r="D1376">
        <f>IF(C1376&lt;&gt;"",Extractions!M155,"")</f>
        <v/>
      </c>
      <c r="E1376" t="inlineStr">
        <is>
          <t>heures</t>
        </is>
      </c>
    </row>
    <row r="1377">
      <c r="A1377" s="257" t="n"/>
      <c r="B1377" s="284" t="inlineStr">
        <is>
          <t>-</t>
        </is>
      </c>
      <c r="C1377">
        <f>IF(Extractions!L156="INTP",Extractions!D156,"")</f>
        <v/>
      </c>
      <c r="D1377">
        <f>IF(C1377&lt;&gt;"",Extractions!M156,"")</f>
        <v/>
      </c>
      <c r="E1377" t="inlineStr">
        <is>
          <t>heures</t>
        </is>
      </c>
    </row>
    <row r="1378">
      <c r="A1378" s="257" t="n"/>
      <c r="B1378" s="284" t="inlineStr">
        <is>
          <t>-</t>
        </is>
      </c>
      <c r="C1378">
        <f>IF(Extractions!L157="INTP",Extractions!D157,"")</f>
        <v/>
      </c>
      <c r="D1378">
        <f>IF(C1378&lt;&gt;"",Extractions!M157,"")</f>
        <v/>
      </c>
      <c r="E1378" t="inlineStr">
        <is>
          <t>heures</t>
        </is>
      </c>
    </row>
    <row r="1379">
      <c r="A1379" s="257" t="n"/>
      <c r="B1379" s="284" t="inlineStr">
        <is>
          <t>-</t>
        </is>
      </c>
      <c r="C1379">
        <f>IF(Extractions!L158="INTP",Extractions!D158,"")</f>
        <v/>
      </c>
      <c r="D1379">
        <f>IF(C1379&lt;&gt;"",Extractions!M158,"")</f>
        <v/>
      </c>
      <c r="E1379" t="inlineStr">
        <is>
          <t>heures</t>
        </is>
      </c>
    </row>
    <row r="1380">
      <c r="A1380" s="257" t="n"/>
      <c r="B1380" s="284" t="inlineStr">
        <is>
          <t>-</t>
        </is>
      </c>
      <c r="C1380">
        <f>IF(Extractions!L159="INTP",Extractions!D159,"")</f>
        <v/>
      </c>
      <c r="D1380">
        <f>IF(C1380&lt;&gt;"",Extractions!M159,"")</f>
        <v/>
      </c>
      <c r="E1380" t="inlineStr">
        <is>
          <t>heures</t>
        </is>
      </c>
    </row>
    <row r="1381">
      <c r="A1381" s="257" t="n"/>
      <c r="B1381" s="284" t="inlineStr">
        <is>
          <t>-</t>
        </is>
      </c>
      <c r="C1381">
        <f>IF(Extractions!L160="INTP",Extractions!D160,"")</f>
        <v/>
      </c>
      <c r="D1381">
        <f>IF(C1381&lt;&gt;"",Extractions!M160,"")</f>
        <v/>
      </c>
      <c r="E1381" t="inlineStr">
        <is>
          <t>heures</t>
        </is>
      </c>
    </row>
    <row r="1382">
      <c r="A1382" s="257" t="n"/>
      <c r="B1382" s="284" t="inlineStr">
        <is>
          <t>-</t>
        </is>
      </c>
      <c r="C1382">
        <f>IF(Extractions!L161="INTP",Extractions!D161,"")</f>
        <v/>
      </c>
      <c r="D1382">
        <f>IF(C1382&lt;&gt;"",Extractions!M161,"")</f>
        <v/>
      </c>
      <c r="E1382" t="inlineStr">
        <is>
          <t>heures</t>
        </is>
      </c>
    </row>
    <row r="1383">
      <c r="A1383" s="257" t="n"/>
      <c r="B1383" s="284" t="inlineStr">
        <is>
          <t>-</t>
        </is>
      </c>
      <c r="C1383">
        <f>IF(Extractions!L162="INTP",Extractions!D162,"")</f>
        <v/>
      </c>
      <c r="D1383">
        <f>IF(C1383&lt;&gt;"",Extractions!M162,"")</f>
        <v/>
      </c>
      <c r="E1383" t="inlineStr">
        <is>
          <t>heures</t>
        </is>
      </c>
    </row>
    <row r="1384">
      <c r="A1384" s="257" t="n"/>
      <c r="B1384" s="284" t="inlineStr">
        <is>
          <t>-</t>
        </is>
      </c>
      <c r="C1384">
        <f>IF(Extractions!L163="INTP",Extractions!D163,"")</f>
        <v/>
      </c>
      <c r="D1384">
        <f>IF(C1384&lt;&gt;"",Extractions!M163,"")</f>
        <v/>
      </c>
      <c r="E1384" t="inlineStr">
        <is>
          <t>heures</t>
        </is>
      </c>
    </row>
    <row r="1385">
      <c r="A1385" s="257" t="n"/>
      <c r="B1385" s="284" t="inlineStr">
        <is>
          <t>-</t>
        </is>
      </c>
      <c r="C1385">
        <f>IF(Extractions!L164="INTP",Extractions!D164,"")</f>
        <v/>
      </c>
      <c r="D1385">
        <f>IF(C1385&lt;&gt;"",Extractions!M164,"")</f>
        <v/>
      </c>
      <c r="E1385" t="inlineStr">
        <is>
          <t>heures</t>
        </is>
      </c>
    </row>
    <row r="1386">
      <c r="A1386" s="257" t="n"/>
      <c r="B1386" s="284" t="inlineStr">
        <is>
          <t>-</t>
        </is>
      </c>
      <c r="C1386">
        <f>IF(Extractions!L165="INTP",Extractions!D165,"")</f>
        <v/>
      </c>
      <c r="D1386">
        <f>IF(C1386&lt;&gt;"",Extractions!M165,"")</f>
        <v/>
      </c>
      <c r="E1386" t="inlineStr">
        <is>
          <t>heures</t>
        </is>
      </c>
    </row>
    <row r="1387">
      <c r="A1387" s="257" t="n"/>
      <c r="B1387" s="284" t="inlineStr">
        <is>
          <t>-</t>
        </is>
      </c>
      <c r="C1387">
        <f>IF(Extractions!L166="INTP",Extractions!D166,"")</f>
        <v/>
      </c>
      <c r="D1387">
        <f>IF(C1387&lt;&gt;"",Extractions!M166,"")</f>
        <v/>
      </c>
      <c r="E1387" t="inlineStr">
        <is>
          <t>heures</t>
        </is>
      </c>
    </row>
    <row r="1388">
      <c r="A1388" s="257" t="n"/>
      <c r="B1388" s="284" t="inlineStr">
        <is>
          <t>-</t>
        </is>
      </c>
      <c r="C1388">
        <f>IF(Extractions!L167="INTP",Extractions!D167,"")</f>
        <v/>
      </c>
      <c r="D1388">
        <f>IF(C1388&lt;&gt;"",Extractions!M167,"")</f>
        <v/>
      </c>
      <c r="E1388" t="inlineStr">
        <is>
          <t>heures</t>
        </is>
      </c>
    </row>
    <row r="1389">
      <c r="A1389" s="257" t="n"/>
      <c r="B1389" s="284" t="inlineStr">
        <is>
          <t>-</t>
        </is>
      </c>
      <c r="C1389">
        <f>IF(Extractions!L168="INTP",Extractions!D168,"")</f>
        <v/>
      </c>
      <c r="D1389">
        <f>IF(C1389&lt;&gt;"",Extractions!M168,"")</f>
        <v/>
      </c>
      <c r="E1389" t="inlineStr">
        <is>
          <t>heures</t>
        </is>
      </c>
    </row>
    <row r="1390">
      <c r="A1390" s="257" t="n"/>
      <c r="B1390" s="284" t="inlineStr">
        <is>
          <t>-</t>
        </is>
      </c>
      <c r="C1390">
        <f>IF(Extractions!L169="INTP",Extractions!D169,"")</f>
        <v/>
      </c>
      <c r="D1390">
        <f>IF(C1390&lt;&gt;"",Extractions!M169,"")</f>
        <v/>
      </c>
      <c r="E1390" t="inlineStr">
        <is>
          <t>heures</t>
        </is>
      </c>
    </row>
    <row r="1391">
      <c r="A1391" s="257" t="n"/>
      <c r="B1391" s="284" t="inlineStr">
        <is>
          <t>-</t>
        </is>
      </c>
      <c r="C1391">
        <f>IF(Extractions!L170="INTP",Extractions!D170,"")</f>
        <v/>
      </c>
      <c r="D1391">
        <f>IF(C1391&lt;&gt;"",Extractions!M170,"")</f>
        <v/>
      </c>
      <c r="E1391" t="inlineStr">
        <is>
          <t>heures</t>
        </is>
      </c>
    </row>
    <row r="1392">
      <c r="A1392" s="257" t="n"/>
      <c r="B1392" s="284" t="inlineStr">
        <is>
          <t>-</t>
        </is>
      </c>
      <c r="C1392">
        <f>IF(Extractions!L171="INTP",Extractions!D171,"")</f>
        <v/>
      </c>
      <c r="D1392">
        <f>IF(C1392&lt;&gt;"",Extractions!M171,"")</f>
        <v/>
      </c>
      <c r="E1392" t="inlineStr">
        <is>
          <t>heures</t>
        </is>
      </c>
    </row>
    <row r="1393">
      <c r="A1393" s="257" t="n"/>
      <c r="B1393" s="284" t="inlineStr">
        <is>
          <t>-</t>
        </is>
      </c>
      <c r="C1393">
        <f>IF(Extractions!L172="INTP",Extractions!D172,"")</f>
        <v/>
      </c>
      <c r="D1393">
        <f>IF(C1393&lt;&gt;"",Extractions!M172,"")</f>
        <v/>
      </c>
      <c r="E1393" t="inlineStr">
        <is>
          <t>heures</t>
        </is>
      </c>
    </row>
    <row r="1394">
      <c r="A1394" s="257" t="n"/>
      <c r="B1394" s="284" t="inlineStr">
        <is>
          <t>-</t>
        </is>
      </c>
      <c r="C1394">
        <f>IF(Extractions!L173="INTP",Extractions!D173,"")</f>
        <v/>
      </c>
      <c r="D1394">
        <f>IF(C1394&lt;&gt;"",Extractions!M173,"")</f>
        <v/>
      </c>
      <c r="E1394" t="inlineStr">
        <is>
          <t>heures</t>
        </is>
      </c>
    </row>
    <row r="1395">
      <c r="A1395" s="257" t="n"/>
      <c r="B1395" s="284" t="inlineStr">
        <is>
          <t>-</t>
        </is>
      </c>
      <c r="C1395">
        <f>IF(Extractions!L174="INTP",Extractions!D174,"")</f>
        <v/>
      </c>
      <c r="D1395">
        <f>IF(C1395&lt;&gt;"",Extractions!M174,"")</f>
        <v/>
      </c>
      <c r="E1395" t="inlineStr">
        <is>
          <t>heures</t>
        </is>
      </c>
    </row>
    <row r="1396">
      <c r="A1396" s="257" t="n"/>
      <c r="B1396" s="284" t="inlineStr">
        <is>
          <t>-</t>
        </is>
      </c>
      <c r="C1396">
        <f>IF(Extractions!L175="INTP",Extractions!D175,"")</f>
        <v/>
      </c>
      <c r="D1396">
        <f>IF(C1396&lt;&gt;"",Extractions!M175,"")</f>
        <v/>
      </c>
      <c r="E1396" t="inlineStr">
        <is>
          <t>heures</t>
        </is>
      </c>
    </row>
    <row r="1397">
      <c r="A1397" s="257" t="n"/>
      <c r="B1397" s="284" t="inlineStr">
        <is>
          <t>-</t>
        </is>
      </c>
      <c r="C1397">
        <f>IF(Extractions!L176="INTP",Extractions!D176,"")</f>
        <v/>
      </c>
      <c r="D1397">
        <f>IF(C1397&lt;&gt;"",Extractions!M176,"")</f>
        <v/>
      </c>
      <c r="E1397" t="inlineStr">
        <is>
          <t>heures</t>
        </is>
      </c>
    </row>
    <row r="1398">
      <c r="A1398" s="257" t="n"/>
      <c r="B1398" s="284" t="inlineStr">
        <is>
          <t>-</t>
        </is>
      </c>
      <c r="C1398">
        <f>IF(Extractions!L177="INTP",Extractions!D177,"")</f>
        <v/>
      </c>
      <c r="D1398">
        <f>IF(C1398&lt;&gt;"",Extractions!M177,"")</f>
        <v/>
      </c>
      <c r="E1398" t="inlineStr">
        <is>
          <t>heures</t>
        </is>
      </c>
    </row>
    <row r="1399">
      <c r="A1399" s="257" t="n"/>
      <c r="B1399" s="284" t="inlineStr">
        <is>
          <t>-</t>
        </is>
      </c>
      <c r="C1399">
        <f>IF(Extractions!L178="INTP",Extractions!D178,"")</f>
        <v/>
      </c>
      <c r="D1399">
        <f>IF(C1399&lt;&gt;"",Extractions!M178,"")</f>
        <v/>
      </c>
      <c r="E1399" t="inlineStr">
        <is>
          <t>heures</t>
        </is>
      </c>
    </row>
    <row r="1400">
      <c r="A1400" s="257" t="n"/>
      <c r="B1400" s="284" t="inlineStr">
        <is>
          <t>-</t>
        </is>
      </c>
      <c r="C1400">
        <f>IF(Extractions!L179="INTP",Extractions!D179,"")</f>
        <v/>
      </c>
      <c r="D1400">
        <f>IF(C1400&lt;&gt;"",Extractions!M179,"")</f>
        <v/>
      </c>
      <c r="E1400" t="inlineStr">
        <is>
          <t>heures</t>
        </is>
      </c>
    </row>
    <row r="1401">
      <c r="A1401" s="257" t="n"/>
      <c r="B1401" s="284" t="inlineStr">
        <is>
          <t>-</t>
        </is>
      </c>
      <c r="C1401">
        <f>IF(Extractions!L180="INTP",Extractions!D180,"")</f>
        <v/>
      </c>
      <c r="D1401">
        <f>IF(C1401&lt;&gt;"",Extractions!M180,"")</f>
        <v/>
      </c>
      <c r="E1401" t="inlineStr">
        <is>
          <t>heures</t>
        </is>
      </c>
    </row>
    <row r="1402">
      <c r="A1402" s="257" t="n"/>
      <c r="B1402" s="284" t="inlineStr">
        <is>
          <t>-</t>
        </is>
      </c>
      <c r="C1402">
        <f>IF(Extractions!L181="INTP",Extractions!D181,"")</f>
        <v/>
      </c>
      <c r="D1402">
        <f>IF(C1402&lt;&gt;"",Extractions!M181,"")</f>
        <v/>
      </c>
      <c r="E1402" t="inlineStr">
        <is>
          <t>heures</t>
        </is>
      </c>
    </row>
    <row r="1403">
      <c r="A1403" s="257" t="n"/>
      <c r="B1403" s="284" t="inlineStr">
        <is>
          <t>-</t>
        </is>
      </c>
      <c r="C1403">
        <f>IF(Extractions!L182="INTP",Extractions!D182,"")</f>
        <v/>
      </c>
      <c r="D1403">
        <f>IF(C1403&lt;&gt;"",Extractions!M182,"")</f>
        <v/>
      </c>
      <c r="E1403" t="inlineStr">
        <is>
          <t>heures</t>
        </is>
      </c>
    </row>
    <row r="1404">
      <c r="A1404" s="257" t="n"/>
      <c r="B1404" s="284" t="inlineStr">
        <is>
          <t>-</t>
        </is>
      </c>
      <c r="C1404">
        <f>IF(Extractions!L183="INTP",Extractions!D183,"")</f>
        <v/>
      </c>
      <c r="D1404">
        <f>IF(C1404&lt;&gt;"",Extractions!M183,"")</f>
        <v/>
      </c>
      <c r="E1404" t="inlineStr">
        <is>
          <t>heures</t>
        </is>
      </c>
    </row>
    <row r="1405">
      <c r="A1405" s="257" t="n"/>
      <c r="B1405" s="284" t="inlineStr">
        <is>
          <t>-</t>
        </is>
      </c>
      <c r="C1405">
        <f>IF(Extractions!L184="INTP",Extractions!D184,"")</f>
        <v/>
      </c>
      <c r="D1405">
        <f>IF(C1405&lt;&gt;"",Extractions!M184,"")</f>
        <v/>
      </c>
      <c r="E1405" t="inlineStr">
        <is>
          <t>heures</t>
        </is>
      </c>
    </row>
    <row r="1406">
      <c r="A1406" s="257" t="n"/>
      <c r="B1406" s="284" t="inlineStr">
        <is>
          <t>-</t>
        </is>
      </c>
      <c r="C1406">
        <f>IF(Extractions!L185="INTP",Extractions!D185,"")</f>
        <v/>
      </c>
      <c r="D1406">
        <f>IF(C1406&lt;&gt;"",Extractions!M185,"")</f>
        <v/>
      </c>
      <c r="E1406" t="inlineStr">
        <is>
          <t>heures</t>
        </is>
      </c>
    </row>
    <row r="1407">
      <c r="A1407" s="257" t="n"/>
      <c r="B1407" s="284" t="inlineStr">
        <is>
          <t>-</t>
        </is>
      </c>
      <c r="C1407">
        <f>IF(Extractions!L186="INTP",Extractions!D186,"")</f>
        <v/>
      </c>
      <c r="D1407">
        <f>IF(C1407&lt;&gt;"",Extractions!M186,"")</f>
        <v/>
      </c>
      <c r="E1407" t="inlineStr">
        <is>
          <t>heures</t>
        </is>
      </c>
    </row>
    <row r="1408">
      <c r="A1408" s="257" t="n"/>
      <c r="B1408" s="284" t="inlineStr">
        <is>
          <t>-</t>
        </is>
      </c>
      <c r="C1408">
        <f>IF(Extractions!L187="INTP",Extractions!D187,"")</f>
        <v/>
      </c>
      <c r="D1408">
        <f>IF(C1408&lt;&gt;"",Extractions!M187,"")</f>
        <v/>
      </c>
      <c r="E1408" t="inlineStr">
        <is>
          <t>heures</t>
        </is>
      </c>
    </row>
    <row r="1409">
      <c r="A1409" s="257" t="n"/>
      <c r="B1409" s="284" t="inlineStr">
        <is>
          <t>-</t>
        </is>
      </c>
      <c r="C1409">
        <f>IF(Extractions!L188="INTP",Extractions!D188,"")</f>
        <v/>
      </c>
      <c r="D1409">
        <f>IF(C1409&lt;&gt;"",Extractions!M188,"")</f>
        <v/>
      </c>
      <c r="E1409" t="inlineStr">
        <is>
          <t>heures</t>
        </is>
      </c>
    </row>
    <row r="1410">
      <c r="A1410" s="257" t="n"/>
      <c r="B1410" s="284" t="inlineStr">
        <is>
          <t>-</t>
        </is>
      </c>
      <c r="C1410">
        <f>IF(Extractions!L189="INTP",Extractions!D189,"")</f>
        <v/>
      </c>
      <c r="D1410">
        <f>IF(C1410&lt;&gt;"",Extractions!M189,"")</f>
        <v/>
      </c>
      <c r="E1410" t="inlineStr">
        <is>
          <t>heures</t>
        </is>
      </c>
    </row>
    <row r="1411">
      <c r="A1411" s="257" t="n"/>
      <c r="B1411" s="284" t="inlineStr">
        <is>
          <t>-</t>
        </is>
      </c>
      <c r="C1411">
        <f>IF(Extractions!L190="INTP",Extractions!D190,"")</f>
        <v/>
      </c>
      <c r="D1411">
        <f>IF(C1411&lt;&gt;"",Extractions!M190,"")</f>
        <v/>
      </c>
      <c r="E1411" t="inlineStr">
        <is>
          <t>heures</t>
        </is>
      </c>
    </row>
    <row r="1412">
      <c r="A1412" s="257" t="n"/>
      <c r="B1412" s="284" t="inlineStr">
        <is>
          <t>-</t>
        </is>
      </c>
      <c r="C1412">
        <f>IF(Extractions!L191="INTP",Extractions!D191,"")</f>
        <v/>
      </c>
      <c r="D1412">
        <f>IF(C1412&lt;&gt;"",Extractions!M191,"")</f>
        <v/>
      </c>
      <c r="E1412" t="inlineStr">
        <is>
          <t>heures</t>
        </is>
      </c>
    </row>
    <row r="1413">
      <c r="A1413" s="257" t="n"/>
      <c r="B1413" s="284" t="inlineStr">
        <is>
          <t>-</t>
        </is>
      </c>
      <c r="C1413">
        <f>IF(Extractions!L192="INTP",Extractions!D192,"")</f>
        <v/>
      </c>
      <c r="D1413">
        <f>IF(C1413&lt;&gt;"",Extractions!M192,"")</f>
        <v/>
      </c>
      <c r="E1413" t="inlineStr">
        <is>
          <t>heures</t>
        </is>
      </c>
    </row>
    <row r="1414">
      <c r="A1414" s="257" t="n"/>
      <c r="B1414" s="284" t="inlineStr">
        <is>
          <t>-</t>
        </is>
      </c>
      <c r="C1414">
        <f>IF(Extractions!L193="INTP",Extractions!D193,"")</f>
        <v/>
      </c>
      <c r="D1414">
        <f>IF(C1414&lt;&gt;"",Extractions!M193,"")</f>
        <v/>
      </c>
      <c r="E1414" t="inlineStr">
        <is>
          <t>heures</t>
        </is>
      </c>
    </row>
    <row r="1415">
      <c r="A1415" s="257" t="n"/>
      <c r="B1415" s="284" t="inlineStr">
        <is>
          <t>-</t>
        </is>
      </c>
      <c r="C1415">
        <f>IF(Extractions!L194="INTP",Extractions!D194,"")</f>
        <v/>
      </c>
      <c r="D1415">
        <f>IF(C1415&lt;&gt;"",Extractions!M194,"")</f>
        <v/>
      </c>
      <c r="E1415" t="inlineStr">
        <is>
          <t>heures</t>
        </is>
      </c>
    </row>
    <row r="1416">
      <c r="A1416" s="257" t="n"/>
      <c r="B1416" s="284" t="inlineStr">
        <is>
          <t>-</t>
        </is>
      </c>
      <c r="C1416">
        <f>IF(Extractions!L195="INTP",Extractions!D195,"")</f>
        <v/>
      </c>
      <c r="D1416">
        <f>IF(C1416&lt;&gt;"",Extractions!M195,"")</f>
        <v/>
      </c>
      <c r="E1416" t="inlineStr">
        <is>
          <t>heures</t>
        </is>
      </c>
    </row>
    <row r="1417">
      <c r="A1417" s="257" t="n"/>
      <c r="B1417" s="284" t="inlineStr">
        <is>
          <t>-</t>
        </is>
      </c>
      <c r="C1417">
        <f>IF(Extractions!L196="INTP",Extractions!D196,"")</f>
        <v/>
      </c>
      <c r="D1417">
        <f>IF(C1417&lt;&gt;"",Extractions!M196,"")</f>
        <v/>
      </c>
      <c r="E1417" t="inlineStr">
        <is>
          <t>heures</t>
        </is>
      </c>
    </row>
    <row r="1418">
      <c r="A1418" s="257" t="n"/>
      <c r="B1418" s="284" t="inlineStr">
        <is>
          <t>-</t>
        </is>
      </c>
      <c r="C1418">
        <f>IF(Extractions!L197="INTP",Extractions!D197,"")</f>
        <v/>
      </c>
      <c r="D1418">
        <f>IF(C1418&lt;&gt;"",Extractions!M197,"")</f>
        <v/>
      </c>
      <c r="E1418" t="inlineStr">
        <is>
          <t>heures</t>
        </is>
      </c>
    </row>
    <row r="1419">
      <c r="A1419" s="257" t="n"/>
      <c r="B1419" s="284" t="inlineStr">
        <is>
          <t>-</t>
        </is>
      </c>
      <c r="C1419">
        <f>IF(Extractions!L198="INTP",Extractions!D198,"")</f>
        <v/>
      </c>
      <c r="D1419">
        <f>IF(C1419&lt;&gt;"",Extractions!M198,"")</f>
        <v/>
      </c>
      <c r="E1419" t="inlineStr">
        <is>
          <t>heures</t>
        </is>
      </c>
    </row>
    <row r="1420">
      <c r="A1420" s="257" t="n"/>
      <c r="B1420" s="284" t="inlineStr">
        <is>
          <t>-</t>
        </is>
      </c>
      <c r="C1420">
        <f>IF(Extractions!L199="INTP",Extractions!D199,"")</f>
        <v/>
      </c>
      <c r="D1420">
        <f>IF(C1420&lt;&gt;"",Extractions!M199,"")</f>
        <v/>
      </c>
      <c r="E1420" t="inlineStr">
        <is>
          <t>heures</t>
        </is>
      </c>
    </row>
    <row r="1421">
      <c r="A1421" s="257" t="n"/>
      <c r="B1421" s="284" t="inlineStr">
        <is>
          <t>-</t>
        </is>
      </c>
      <c r="C1421">
        <f>IF(Extractions!L200="INTP",Extractions!D200,"")</f>
        <v/>
      </c>
      <c r="D1421">
        <f>IF(C1421&lt;&gt;"",Extractions!M200,"")</f>
        <v/>
      </c>
      <c r="E1421" t="inlineStr">
        <is>
          <t>heures</t>
        </is>
      </c>
    </row>
    <row r="1422">
      <c r="A1422" s="257" t="n"/>
      <c r="B1422" s="284" t="inlineStr">
        <is>
          <t>-</t>
        </is>
      </c>
      <c r="C1422">
        <f>IF(Extractions!L201="INTP",Extractions!D201,"")</f>
        <v/>
      </c>
      <c r="D1422">
        <f>IF(C1422&lt;&gt;"",Extractions!M201,"")</f>
        <v/>
      </c>
      <c r="E1422" t="inlineStr">
        <is>
          <t>heures</t>
        </is>
      </c>
    </row>
    <row r="1423">
      <c r="B1423" s="284" t="n"/>
      <c r="C1423" s="287" t="inlineStr">
        <is>
          <t>ne pas supprimer cette ligne</t>
        </is>
      </c>
    </row>
    <row r="1424" customFormat="1" s="246">
      <c r="B1424" s="282" t="inlineStr">
        <is>
          <t>→</t>
        </is>
      </c>
      <c r="C1424" s="286" t="inlineStr">
        <is>
          <t>TICKETS RESTAURANT :</t>
        </is>
      </c>
    </row>
    <row r="1425">
      <c r="A1425" s="257" t="n"/>
      <c r="B1425" s="284" t="inlineStr">
        <is>
          <t>-</t>
        </is>
      </c>
      <c r="C1425">
        <f>IF(Extractions!L2=2,Extractions!D2,"")</f>
        <v/>
      </c>
      <c r="D1425">
        <f>IF(C1425&lt;&gt;"",Extractions!M2,"")</f>
        <v/>
      </c>
      <c r="E1425" t="inlineStr">
        <is>
          <t>Tickets</t>
        </is>
      </c>
    </row>
    <row r="1426">
      <c r="A1426" s="257" t="n"/>
      <c r="B1426" s="284" t="inlineStr">
        <is>
          <t>-</t>
        </is>
      </c>
      <c r="C1426">
        <f>IF(Extractions!L3=2,Extractions!D3,"")</f>
        <v/>
      </c>
      <c r="D1426">
        <f>IF(C1426&lt;&gt;"",Extractions!M3,"")</f>
        <v/>
      </c>
      <c r="E1426" t="inlineStr">
        <is>
          <t>Tickets</t>
        </is>
      </c>
    </row>
    <row r="1427">
      <c r="A1427" s="257" t="n"/>
      <c r="B1427" s="284" t="inlineStr">
        <is>
          <t>-</t>
        </is>
      </c>
      <c r="C1427">
        <f>IF(Extractions!L4=2,Extractions!D4,"")</f>
        <v/>
      </c>
      <c r="D1427">
        <f>IF(C1427&lt;&gt;"",Extractions!M4,"")</f>
        <v/>
      </c>
      <c r="E1427" t="inlineStr">
        <is>
          <t>Tickets</t>
        </is>
      </c>
    </row>
    <row r="1428">
      <c r="A1428" s="257" t="n"/>
      <c r="B1428" s="284" t="inlineStr">
        <is>
          <t>-</t>
        </is>
      </c>
      <c r="C1428">
        <f>IF(Extractions!L5=2,Extractions!D5,"")</f>
        <v/>
      </c>
      <c r="D1428">
        <f>IF(C1428&lt;&gt;"",Extractions!M5,"")</f>
        <v/>
      </c>
      <c r="E1428" t="inlineStr">
        <is>
          <t>Tickets</t>
        </is>
      </c>
    </row>
    <row r="1429">
      <c r="A1429" s="257" t="n"/>
      <c r="B1429" s="284" t="inlineStr">
        <is>
          <t>-</t>
        </is>
      </c>
      <c r="C1429">
        <f>IF(Extractions!L6=2,Extractions!D6,"")</f>
        <v/>
      </c>
      <c r="D1429">
        <f>IF(C1429&lt;&gt;"",Extractions!M6,"")</f>
        <v/>
      </c>
      <c r="E1429" t="inlineStr">
        <is>
          <t>Tickets</t>
        </is>
      </c>
    </row>
    <row r="1430">
      <c r="A1430" s="257" t="n"/>
      <c r="B1430" s="284" t="inlineStr">
        <is>
          <t>-</t>
        </is>
      </c>
      <c r="C1430">
        <f>IF(Extractions!L7=2,Extractions!D7,"")</f>
        <v/>
      </c>
      <c r="D1430">
        <f>IF(C1430&lt;&gt;"",Extractions!M7,"")</f>
        <v/>
      </c>
      <c r="E1430" t="inlineStr">
        <is>
          <t>Tickets</t>
        </is>
      </c>
    </row>
    <row r="1431">
      <c r="A1431" s="257" t="n"/>
      <c r="B1431" s="284" t="inlineStr">
        <is>
          <t>-</t>
        </is>
      </c>
      <c r="C1431">
        <f>IF(Extractions!L8=2,Extractions!D8,"")</f>
        <v/>
      </c>
      <c r="D1431">
        <f>IF(C1431&lt;&gt;"",Extractions!M8,"")</f>
        <v/>
      </c>
      <c r="E1431" t="inlineStr">
        <is>
          <t>Tickets</t>
        </is>
      </c>
    </row>
    <row r="1432">
      <c r="A1432" s="257" t="n"/>
      <c r="B1432" s="284" t="inlineStr">
        <is>
          <t>-</t>
        </is>
      </c>
      <c r="C1432">
        <f>IF(Extractions!L9=2,Extractions!D9,"")</f>
        <v/>
      </c>
      <c r="D1432">
        <f>IF(C1432&lt;&gt;"",Extractions!M9,"")</f>
        <v/>
      </c>
      <c r="E1432" t="inlineStr">
        <is>
          <t>Tickets</t>
        </is>
      </c>
    </row>
    <row r="1433">
      <c r="A1433" s="257" t="n"/>
      <c r="B1433" s="284" t="inlineStr">
        <is>
          <t>-</t>
        </is>
      </c>
      <c r="C1433">
        <f>IF(Extractions!L10=2,Extractions!D10,"")</f>
        <v/>
      </c>
      <c r="D1433">
        <f>IF(C1433&lt;&gt;"",Extractions!M10,"")</f>
        <v/>
      </c>
      <c r="E1433" t="inlineStr">
        <is>
          <t>Tickets</t>
        </is>
      </c>
    </row>
    <row r="1434">
      <c r="A1434" s="257" t="n"/>
      <c r="B1434" s="284" t="inlineStr">
        <is>
          <t>-</t>
        </is>
      </c>
      <c r="C1434">
        <f>IF(Extractions!L11=2,Extractions!D11,"")</f>
        <v/>
      </c>
      <c r="D1434">
        <f>IF(C1434&lt;&gt;"",Extractions!M11,"")</f>
        <v/>
      </c>
      <c r="E1434" t="inlineStr">
        <is>
          <t>Tickets</t>
        </is>
      </c>
    </row>
    <row r="1435">
      <c r="A1435" s="257" t="n"/>
      <c r="B1435" s="284" t="inlineStr">
        <is>
          <t>-</t>
        </is>
      </c>
      <c r="C1435">
        <f>IF(Extractions!L12=2,Extractions!D12,"")</f>
        <v/>
      </c>
      <c r="D1435">
        <f>IF(C1435&lt;&gt;"",Extractions!M12,"")</f>
        <v/>
      </c>
      <c r="E1435" t="inlineStr">
        <is>
          <t>Tickets</t>
        </is>
      </c>
    </row>
    <row r="1436">
      <c r="A1436" s="257" t="n"/>
      <c r="B1436" s="284" t="inlineStr">
        <is>
          <t>-</t>
        </is>
      </c>
      <c r="C1436">
        <f>IF(Extractions!L13=2,Extractions!D13,"")</f>
        <v/>
      </c>
      <c r="D1436">
        <f>IF(C1436&lt;&gt;"",Extractions!M13,"")</f>
        <v/>
      </c>
      <c r="E1436" t="inlineStr">
        <is>
          <t>Tickets</t>
        </is>
      </c>
    </row>
    <row r="1437">
      <c r="A1437" s="257" t="n"/>
      <c r="B1437" s="284" t="inlineStr">
        <is>
          <t>-</t>
        </is>
      </c>
      <c r="C1437">
        <f>IF(Extractions!L14=2,Extractions!D14,"")</f>
        <v/>
      </c>
      <c r="D1437">
        <f>IF(C1437&lt;&gt;"",Extractions!M14,"")</f>
        <v/>
      </c>
      <c r="E1437" t="inlineStr">
        <is>
          <t>Tickets</t>
        </is>
      </c>
    </row>
    <row r="1438">
      <c r="A1438" s="257" t="n"/>
      <c r="B1438" s="284" t="inlineStr">
        <is>
          <t>-</t>
        </is>
      </c>
      <c r="C1438">
        <f>IF(Extractions!L15=2,Extractions!D15,"")</f>
        <v/>
      </c>
      <c r="D1438">
        <f>IF(C1438&lt;&gt;"",Extractions!M15,"")</f>
        <v/>
      </c>
      <c r="E1438" t="inlineStr">
        <is>
          <t>Tickets</t>
        </is>
      </c>
    </row>
    <row r="1439">
      <c r="A1439" s="257" t="n"/>
      <c r="B1439" s="284" t="inlineStr">
        <is>
          <t>-</t>
        </is>
      </c>
      <c r="C1439">
        <f>IF(Extractions!L16=2,Extractions!D16,"")</f>
        <v/>
      </c>
      <c r="D1439">
        <f>IF(C1439&lt;&gt;"",Extractions!M16,"")</f>
        <v/>
      </c>
      <c r="E1439" t="inlineStr">
        <is>
          <t>Tickets</t>
        </is>
      </c>
    </row>
    <row r="1440">
      <c r="A1440" s="257" t="n"/>
      <c r="B1440" s="284" t="inlineStr">
        <is>
          <t>-</t>
        </is>
      </c>
      <c r="C1440">
        <f>IF(Extractions!L17=2,Extractions!D17,"")</f>
        <v/>
      </c>
      <c r="D1440">
        <f>IF(C1440&lt;&gt;"",Extractions!M17,"")</f>
        <v/>
      </c>
      <c r="E1440" t="inlineStr">
        <is>
          <t>Tickets</t>
        </is>
      </c>
    </row>
    <row r="1441">
      <c r="A1441" s="257" t="n"/>
      <c r="B1441" s="284" t="inlineStr">
        <is>
          <t>-</t>
        </is>
      </c>
      <c r="C1441">
        <f>IF(Extractions!L18=2,Extractions!D18,"")</f>
        <v/>
      </c>
      <c r="D1441">
        <f>IF(C1441&lt;&gt;"",Extractions!M18,"")</f>
        <v/>
      </c>
      <c r="E1441" t="inlineStr">
        <is>
          <t>Tickets</t>
        </is>
      </c>
    </row>
    <row r="1442">
      <c r="A1442" s="257" t="n"/>
      <c r="B1442" s="284" t="inlineStr">
        <is>
          <t>-</t>
        </is>
      </c>
      <c r="C1442">
        <f>IF(Extractions!L19=2,Extractions!D19,"")</f>
        <v/>
      </c>
      <c r="D1442">
        <f>IF(C1442&lt;&gt;"",Extractions!M19,"")</f>
        <v/>
      </c>
      <c r="E1442" t="inlineStr">
        <is>
          <t>Tickets</t>
        </is>
      </c>
    </row>
    <row r="1443">
      <c r="A1443" s="257" t="n"/>
      <c r="B1443" s="284" t="inlineStr">
        <is>
          <t>-</t>
        </is>
      </c>
      <c r="C1443">
        <f>IF(Extractions!L20=2,Extractions!D20,"")</f>
        <v/>
      </c>
      <c r="D1443">
        <f>IF(C1443&lt;&gt;"",Extractions!M20,"")</f>
        <v/>
      </c>
      <c r="E1443" t="inlineStr">
        <is>
          <t>Tickets</t>
        </is>
      </c>
    </row>
    <row r="1444">
      <c r="A1444" s="257" t="n"/>
      <c r="B1444" s="284" t="inlineStr">
        <is>
          <t>-</t>
        </is>
      </c>
      <c r="C1444">
        <f>IF(Extractions!L21=2,Extractions!D21,"")</f>
        <v/>
      </c>
      <c r="D1444">
        <f>IF(C1444&lt;&gt;"",Extractions!M21,"")</f>
        <v/>
      </c>
      <c r="E1444" t="inlineStr">
        <is>
          <t>Tickets</t>
        </is>
      </c>
    </row>
    <row r="1445">
      <c r="A1445" s="257" t="n"/>
      <c r="B1445" s="284" t="inlineStr">
        <is>
          <t>-</t>
        </is>
      </c>
      <c r="C1445">
        <f>IF(Extractions!L22=2,Extractions!D22,"")</f>
        <v/>
      </c>
      <c r="D1445">
        <f>IF(C1445&lt;&gt;"",Extractions!M22,"")</f>
        <v/>
      </c>
      <c r="E1445" t="inlineStr">
        <is>
          <t>Tickets</t>
        </is>
      </c>
    </row>
    <row r="1446">
      <c r="A1446" s="257" t="n"/>
      <c r="B1446" s="284" t="inlineStr">
        <is>
          <t>-</t>
        </is>
      </c>
      <c r="C1446">
        <f>IF(Extractions!L23=2,Extractions!D23,"")</f>
        <v/>
      </c>
      <c r="D1446">
        <f>IF(C1446&lt;&gt;"",Extractions!M23,"")</f>
        <v/>
      </c>
      <c r="E1446" t="inlineStr">
        <is>
          <t>Tickets</t>
        </is>
      </c>
    </row>
    <row r="1447">
      <c r="A1447" s="257" t="n"/>
      <c r="B1447" s="284" t="inlineStr">
        <is>
          <t>-</t>
        </is>
      </c>
      <c r="C1447">
        <f>IF(Extractions!L24=2,Extractions!D24,"")</f>
        <v/>
      </c>
      <c r="D1447">
        <f>IF(C1447&lt;&gt;"",Extractions!M24,"")</f>
        <v/>
      </c>
      <c r="E1447" t="inlineStr">
        <is>
          <t>Tickets</t>
        </is>
      </c>
    </row>
    <row r="1448">
      <c r="A1448" s="257" t="n"/>
      <c r="B1448" s="284" t="inlineStr">
        <is>
          <t>-</t>
        </is>
      </c>
      <c r="C1448">
        <f>IF(Extractions!L25=2,Extractions!D25,"")</f>
        <v/>
      </c>
      <c r="D1448">
        <f>IF(C1448&lt;&gt;"",Extractions!M25,"")</f>
        <v/>
      </c>
      <c r="E1448" t="inlineStr">
        <is>
          <t>Tickets</t>
        </is>
      </c>
    </row>
    <row r="1449">
      <c r="A1449" s="257" t="n"/>
      <c r="B1449" s="284" t="inlineStr">
        <is>
          <t>-</t>
        </is>
      </c>
      <c r="C1449">
        <f>IF(Extractions!L26=2,Extractions!D26,"")</f>
        <v/>
      </c>
      <c r="D1449">
        <f>IF(C1449&lt;&gt;"",Extractions!M26,"")</f>
        <v/>
      </c>
      <c r="E1449" t="inlineStr">
        <is>
          <t>Tickets</t>
        </is>
      </c>
    </row>
    <row r="1450">
      <c r="A1450" s="257" t="n"/>
      <c r="B1450" s="284" t="inlineStr">
        <is>
          <t>-</t>
        </is>
      </c>
      <c r="C1450">
        <f>IF(Extractions!L27=2,Extractions!D27,"")</f>
        <v/>
      </c>
      <c r="D1450">
        <f>IF(C1450&lt;&gt;"",Extractions!M27,"")</f>
        <v/>
      </c>
      <c r="E1450" t="inlineStr">
        <is>
          <t>Tickets</t>
        </is>
      </c>
    </row>
    <row r="1451">
      <c r="A1451" s="257" t="n"/>
      <c r="B1451" s="284" t="inlineStr">
        <is>
          <t>-</t>
        </is>
      </c>
      <c r="C1451">
        <f>IF(Extractions!L28=2,Extractions!D28,"")</f>
        <v/>
      </c>
      <c r="D1451">
        <f>IF(C1451&lt;&gt;"",Extractions!M28,"")</f>
        <v/>
      </c>
      <c r="E1451" t="inlineStr">
        <is>
          <t>Tickets</t>
        </is>
      </c>
    </row>
    <row r="1452">
      <c r="A1452" s="257" t="n"/>
      <c r="B1452" s="284" t="inlineStr">
        <is>
          <t>-</t>
        </is>
      </c>
      <c r="C1452">
        <f>IF(Extractions!L29=2,Extractions!D29,"")</f>
        <v/>
      </c>
      <c r="D1452">
        <f>IF(C1452&lt;&gt;"",Extractions!M29,"")</f>
        <v/>
      </c>
      <c r="E1452" t="inlineStr">
        <is>
          <t>Tickets</t>
        </is>
      </c>
    </row>
    <row r="1453">
      <c r="A1453" s="257" t="n"/>
      <c r="B1453" s="284" t="inlineStr">
        <is>
          <t>-</t>
        </is>
      </c>
      <c r="C1453">
        <f>IF(Extractions!L30=2,Extractions!D30,"")</f>
        <v/>
      </c>
      <c r="D1453">
        <f>IF(C1453&lt;&gt;"",Extractions!M30,"")</f>
        <v/>
      </c>
      <c r="E1453" t="inlineStr">
        <is>
          <t>Tickets</t>
        </is>
      </c>
    </row>
    <row r="1454">
      <c r="A1454" s="257" t="n"/>
      <c r="B1454" s="284" t="inlineStr">
        <is>
          <t>-</t>
        </is>
      </c>
      <c r="C1454">
        <f>IF(Extractions!L31=2,Extractions!D31,"")</f>
        <v/>
      </c>
      <c r="D1454">
        <f>IF(C1454&lt;&gt;"",Extractions!M31,"")</f>
        <v/>
      </c>
      <c r="E1454" t="inlineStr">
        <is>
          <t>Tickets</t>
        </is>
      </c>
    </row>
    <row r="1455">
      <c r="A1455" s="257" t="n"/>
      <c r="B1455" s="284" t="inlineStr">
        <is>
          <t>-</t>
        </is>
      </c>
      <c r="C1455">
        <f>IF(Extractions!L32=2,Extractions!D32,"")</f>
        <v/>
      </c>
      <c r="D1455">
        <f>IF(C1455&lt;&gt;"",Extractions!M32,"")</f>
        <v/>
      </c>
      <c r="E1455" t="inlineStr">
        <is>
          <t>Tickets</t>
        </is>
      </c>
    </row>
    <row r="1456">
      <c r="A1456" s="257" t="n"/>
      <c r="B1456" s="284" t="inlineStr">
        <is>
          <t>-</t>
        </is>
      </c>
      <c r="C1456">
        <f>IF(Extractions!L33=2,Extractions!D33,"")</f>
        <v/>
      </c>
      <c r="D1456">
        <f>IF(C1456&lt;&gt;"",Extractions!M33,"")</f>
        <v/>
      </c>
      <c r="E1456" t="inlineStr">
        <is>
          <t>Tickets</t>
        </is>
      </c>
    </row>
    <row r="1457">
      <c r="A1457" s="257" t="n"/>
      <c r="B1457" s="284" t="inlineStr">
        <is>
          <t>-</t>
        </is>
      </c>
      <c r="C1457">
        <f>IF(Extractions!L34=2,Extractions!D34,"")</f>
        <v/>
      </c>
      <c r="D1457">
        <f>IF(C1457&lt;&gt;"",Extractions!M34,"")</f>
        <v/>
      </c>
      <c r="E1457" t="inlineStr">
        <is>
          <t>Tickets</t>
        </is>
      </c>
    </row>
    <row r="1458">
      <c r="A1458" s="257" t="n"/>
      <c r="B1458" s="284" t="inlineStr">
        <is>
          <t>-</t>
        </is>
      </c>
      <c r="C1458">
        <f>IF(Extractions!L35=2,Extractions!D35,"")</f>
        <v/>
      </c>
      <c r="D1458">
        <f>IF(C1458&lt;&gt;"",Extractions!M35,"")</f>
        <v/>
      </c>
      <c r="E1458" t="inlineStr">
        <is>
          <t>Tickets</t>
        </is>
      </c>
    </row>
    <row r="1459">
      <c r="A1459" s="257" t="n"/>
      <c r="B1459" s="284" t="inlineStr">
        <is>
          <t>-</t>
        </is>
      </c>
      <c r="C1459">
        <f>IF(Extractions!L36=2,Extractions!D36,"")</f>
        <v/>
      </c>
      <c r="D1459">
        <f>IF(C1459&lt;&gt;"",Extractions!M36,"")</f>
        <v/>
      </c>
      <c r="E1459" t="inlineStr">
        <is>
          <t>Tickets</t>
        </is>
      </c>
    </row>
    <row r="1460">
      <c r="A1460" s="257" t="n"/>
      <c r="B1460" s="284" t="inlineStr">
        <is>
          <t>-</t>
        </is>
      </c>
      <c r="C1460">
        <f>IF(Extractions!L37=2,Extractions!D37,"")</f>
        <v/>
      </c>
      <c r="D1460">
        <f>IF(C1460&lt;&gt;"",Extractions!M37,"")</f>
        <v/>
      </c>
      <c r="E1460" t="inlineStr">
        <is>
          <t>Tickets</t>
        </is>
      </c>
    </row>
    <row r="1461">
      <c r="A1461" s="257" t="n"/>
      <c r="B1461" s="284" t="inlineStr">
        <is>
          <t>-</t>
        </is>
      </c>
      <c r="C1461">
        <f>IF(Extractions!L38=2,Extractions!D38,"")</f>
        <v/>
      </c>
      <c r="D1461">
        <f>IF(C1461&lt;&gt;"",Extractions!M38,"")</f>
        <v/>
      </c>
      <c r="E1461" t="inlineStr">
        <is>
          <t>Tickets</t>
        </is>
      </c>
    </row>
    <row r="1462">
      <c r="A1462" s="257" t="n"/>
      <c r="B1462" s="284" t="inlineStr">
        <is>
          <t>-</t>
        </is>
      </c>
      <c r="C1462">
        <f>IF(Extractions!L39=2,Extractions!D39,"")</f>
        <v/>
      </c>
      <c r="D1462">
        <f>IF(C1462&lt;&gt;"",Extractions!M39,"")</f>
        <v/>
      </c>
      <c r="E1462" t="inlineStr">
        <is>
          <t>Tickets</t>
        </is>
      </c>
    </row>
    <row r="1463">
      <c r="A1463" s="257" t="n"/>
      <c r="B1463" s="284" t="inlineStr">
        <is>
          <t>-</t>
        </is>
      </c>
      <c r="C1463">
        <f>IF(Extractions!L40=2,Extractions!D40,"")</f>
        <v/>
      </c>
      <c r="D1463">
        <f>IF(C1463&lt;&gt;"",Extractions!M40,"")</f>
        <v/>
      </c>
      <c r="E1463" t="inlineStr">
        <is>
          <t>Tickets</t>
        </is>
      </c>
    </row>
    <row r="1464">
      <c r="A1464" s="257" t="n"/>
      <c r="B1464" s="284" t="inlineStr">
        <is>
          <t>-</t>
        </is>
      </c>
      <c r="C1464">
        <f>IF(Extractions!L41=2,Extractions!D41,"")</f>
        <v/>
      </c>
      <c r="D1464">
        <f>IF(C1464&lt;&gt;"",Extractions!M41,"")</f>
        <v/>
      </c>
      <c r="E1464" t="inlineStr">
        <is>
          <t>Tickets</t>
        </is>
      </c>
    </row>
    <row r="1465">
      <c r="A1465" s="257" t="n"/>
      <c r="B1465" s="284" t="inlineStr">
        <is>
          <t>-</t>
        </is>
      </c>
      <c r="C1465">
        <f>IF(Extractions!L42=2,Extractions!D42,"")</f>
        <v/>
      </c>
      <c r="D1465">
        <f>IF(C1465&lt;&gt;"",Extractions!M42,"")</f>
        <v/>
      </c>
      <c r="E1465" t="inlineStr">
        <is>
          <t>Tickets</t>
        </is>
      </c>
    </row>
    <row r="1466">
      <c r="A1466" s="257" t="n"/>
      <c r="B1466" s="284" t="inlineStr">
        <is>
          <t>-</t>
        </is>
      </c>
      <c r="C1466">
        <f>IF(Extractions!L43=2,Extractions!D43,"")</f>
        <v/>
      </c>
      <c r="D1466">
        <f>IF(C1466&lt;&gt;"",Extractions!M43,"")</f>
        <v/>
      </c>
      <c r="E1466" t="inlineStr">
        <is>
          <t>Tickets</t>
        </is>
      </c>
    </row>
    <row r="1467">
      <c r="A1467" s="257" t="n"/>
      <c r="B1467" s="284" t="inlineStr">
        <is>
          <t>-</t>
        </is>
      </c>
      <c r="C1467">
        <f>IF(Extractions!L44=2,Extractions!D44,"")</f>
        <v/>
      </c>
      <c r="D1467">
        <f>IF(C1467&lt;&gt;"",Extractions!M44,"")</f>
        <v/>
      </c>
      <c r="E1467" t="inlineStr">
        <is>
          <t>Tickets</t>
        </is>
      </c>
    </row>
    <row r="1468">
      <c r="A1468" s="257" t="n"/>
      <c r="B1468" s="284" t="inlineStr">
        <is>
          <t>-</t>
        </is>
      </c>
      <c r="C1468">
        <f>IF(Extractions!L45=2,Extractions!D45,"")</f>
        <v/>
      </c>
      <c r="D1468">
        <f>IF(C1468&lt;&gt;"",Extractions!M45,"")</f>
        <v/>
      </c>
      <c r="E1468" t="inlineStr">
        <is>
          <t>Tickets</t>
        </is>
      </c>
    </row>
    <row r="1469">
      <c r="A1469" s="257" t="n"/>
      <c r="B1469" s="284" t="inlineStr">
        <is>
          <t>-</t>
        </is>
      </c>
      <c r="C1469">
        <f>IF(Extractions!L46=2,Extractions!D46,"")</f>
        <v/>
      </c>
      <c r="D1469">
        <f>IF(C1469&lt;&gt;"",Extractions!M46,"")</f>
        <v/>
      </c>
      <c r="E1469" t="inlineStr">
        <is>
          <t>Tickets</t>
        </is>
      </c>
    </row>
    <row r="1470">
      <c r="A1470" s="257" t="n"/>
      <c r="B1470" s="284" t="inlineStr">
        <is>
          <t>-</t>
        </is>
      </c>
      <c r="C1470">
        <f>IF(Extractions!L47=2,Extractions!D47,"")</f>
        <v/>
      </c>
      <c r="D1470">
        <f>IF(C1470&lt;&gt;"",Extractions!M47,"")</f>
        <v/>
      </c>
      <c r="E1470" t="inlineStr">
        <is>
          <t>Tickets</t>
        </is>
      </c>
    </row>
    <row r="1471">
      <c r="A1471" s="257" t="n"/>
      <c r="B1471" s="284" t="inlineStr">
        <is>
          <t>-</t>
        </is>
      </c>
      <c r="C1471">
        <f>IF(Extractions!L48=2,Extractions!D48,"")</f>
        <v/>
      </c>
      <c r="D1471">
        <f>IF(C1471&lt;&gt;"",Extractions!M48,"")</f>
        <v/>
      </c>
      <c r="E1471" t="inlineStr">
        <is>
          <t>Tickets</t>
        </is>
      </c>
    </row>
    <row r="1472">
      <c r="A1472" s="257" t="n"/>
      <c r="B1472" s="284" t="inlineStr">
        <is>
          <t>-</t>
        </is>
      </c>
      <c r="C1472">
        <f>IF(Extractions!L49=2,Extractions!D49,"")</f>
        <v/>
      </c>
      <c r="D1472">
        <f>IF(C1472&lt;&gt;"",Extractions!M49,"")</f>
        <v/>
      </c>
      <c r="E1472" t="inlineStr">
        <is>
          <t>Tickets</t>
        </is>
      </c>
    </row>
    <row r="1473">
      <c r="A1473" s="257" t="n"/>
      <c r="B1473" s="284" t="inlineStr">
        <is>
          <t>-</t>
        </is>
      </c>
      <c r="C1473">
        <f>IF(Extractions!L50=2,Extractions!D50,"")</f>
        <v/>
      </c>
      <c r="D1473">
        <f>IF(C1473&lt;&gt;"",Extractions!M50,"")</f>
        <v/>
      </c>
      <c r="E1473" t="inlineStr">
        <is>
          <t>Tickets</t>
        </is>
      </c>
    </row>
    <row r="1474">
      <c r="A1474" s="257" t="n"/>
      <c r="B1474" s="284" t="inlineStr">
        <is>
          <t>-</t>
        </is>
      </c>
      <c r="C1474">
        <f>IF(Extractions!L51=2,Extractions!D51,"")</f>
        <v/>
      </c>
      <c r="D1474">
        <f>IF(C1474&lt;&gt;"",Extractions!M51,"")</f>
        <v/>
      </c>
      <c r="E1474" t="inlineStr">
        <is>
          <t>Tickets</t>
        </is>
      </c>
    </row>
    <row r="1475">
      <c r="A1475" s="257" t="n"/>
      <c r="B1475" s="284" t="inlineStr">
        <is>
          <t>-</t>
        </is>
      </c>
      <c r="C1475">
        <f>IF(Extractions!L52=2,Extractions!D52,"")</f>
        <v/>
      </c>
      <c r="D1475">
        <f>IF(C1475&lt;&gt;"",Extractions!M52,"")</f>
        <v/>
      </c>
      <c r="E1475" t="inlineStr">
        <is>
          <t>Tickets</t>
        </is>
      </c>
    </row>
    <row r="1476">
      <c r="A1476" s="257" t="n"/>
      <c r="B1476" s="284" t="inlineStr">
        <is>
          <t>-</t>
        </is>
      </c>
      <c r="C1476">
        <f>IF(Extractions!L53=2,Extractions!D53,"")</f>
        <v/>
      </c>
      <c r="D1476">
        <f>IF(C1476&lt;&gt;"",Extractions!M53,"")</f>
        <v/>
      </c>
      <c r="E1476" t="inlineStr">
        <is>
          <t>Tickets</t>
        </is>
      </c>
    </row>
    <row r="1477">
      <c r="A1477" s="257" t="n"/>
      <c r="B1477" s="284" t="inlineStr">
        <is>
          <t>-</t>
        </is>
      </c>
      <c r="C1477">
        <f>IF(Extractions!L54=2,Extractions!D54,"")</f>
        <v/>
      </c>
      <c r="D1477">
        <f>IF(C1477&lt;&gt;"",Extractions!M54,"")</f>
        <v/>
      </c>
      <c r="E1477" t="inlineStr">
        <is>
          <t>Tickets</t>
        </is>
      </c>
    </row>
    <row r="1478">
      <c r="A1478" s="257" t="n"/>
      <c r="B1478" s="284" t="inlineStr">
        <is>
          <t>-</t>
        </is>
      </c>
      <c r="C1478">
        <f>IF(Extractions!L55=2,Extractions!D55,"")</f>
        <v/>
      </c>
      <c r="D1478">
        <f>IF(C1478&lt;&gt;"",Extractions!M55,"")</f>
        <v/>
      </c>
      <c r="E1478" t="inlineStr">
        <is>
          <t>Tickets</t>
        </is>
      </c>
    </row>
    <row r="1479">
      <c r="A1479" s="257" t="n"/>
      <c r="B1479" s="284" t="inlineStr">
        <is>
          <t>-</t>
        </is>
      </c>
      <c r="C1479">
        <f>IF(Extractions!L56=2,Extractions!D56,"")</f>
        <v/>
      </c>
      <c r="D1479">
        <f>IF(C1479&lt;&gt;"",Extractions!M56,"")</f>
        <v/>
      </c>
      <c r="E1479" t="inlineStr">
        <is>
          <t>Tickets</t>
        </is>
      </c>
    </row>
    <row r="1480">
      <c r="A1480" s="257" t="n"/>
      <c r="B1480" s="284" t="inlineStr">
        <is>
          <t>-</t>
        </is>
      </c>
      <c r="C1480">
        <f>IF(Extractions!L57=2,Extractions!D57,"")</f>
        <v/>
      </c>
      <c r="D1480">
        <f>IF(C1480&lt;&gt;"",Extractions!M57,"")</f>
        <v/>
      </c>
      <c r="E1480" t="inlineStr">
        <is>
          <t>Tickets</t>
        </is>
      </c>
    </row>
    <row r="1481">
      <c r="A1481" s="257" t="n"/>
      <c r="B1481" s="284" t="inlineStr">
        <is>
          <t>-</t>
        </is>
      </c>
      <c r="C1481">
        <f>IF(Extractions!L58=2,Extractions!D58,"")</f>
        <v/>
      </c>
      <c r="D1481">
        <f>IF(C1481&lt;&gt;"",Extractions!M58,"")</f>
        <v/>
      </c>
      <c r="E1481" t="inlineStr">
        <is>
          <t>Tickets</t>
        </is>
      </c>
    </row>
    <row r="1482">
      <c r="A1482" s="257" t="n"/>
      <c r="B1482" s="284" t="inlineStr">
        <is>
          <t>-</t>
        </is>
      </c>
      <c r="C1482">
        <f>IF(Extractions!L59=2,Extractions!D59,"")</f>
        <v/>
      </c>
      <c r="D1482">
        <f>IF(C1482&lt;&gt;"",Extractions!M59,"")</f>
        <v/>
      </c>
      <c r="E1482" t="inlineStr">
        <is>
          <t>Tickets</t>
        </is>
      </c>
    </row>
    <row r="1483">
      <c r="A1483" s="257" t="n"/>
      <c r="B1483" s="284" t="inlineStr">
        <is>
          <t>-</t>
        </is>
      </c>
      <c r="C1483">
        <f>IF(Extractions!L60=2,Extractions!D60,"")</f>
        <v/>
      </c>
      <c r="D1483">
        <f>IF(C1483&lt;&gt;"",Extractions!M60,"")</f>
        <v/>
      </c>
      <c r="E1483" t="inlineStr">
        <is>
          <t>Tickets</t>
        </is>
      </c>
    </row>
    <row r="1484">
      <c r="A1484" s="257" t="n"/>
      <c r="B1484" s="284" t="inlineStr">
        <is>
          <t>-</t>
        </is>
      </c>
      <c r="C1484">
        <f>IF(Extractions!L61=2,Extractions!D61,"")</f>
        <v/>
      </c>
      <c r="D1484">
        <f>IF(C1484&lt;&gt;"",Extractions!M61,"")</f>
        <v/>
      </c>
      <c r="E1484" t="inlineStr">
        <is>
          <t>Tickets</t>
        </is>
      </c>
    </row>
    <row r="1485">
      <c r="A1485" s="257" t="n"/>
      <c r="B1485" s="284" t="inlineStr">
        <is>
          <t>-</t>
        </is>
      </c>
      <c r="C1485">
        <f>IF(Extractions!L62=2,Extractions!D62,"")</f>
        <v/>
      </c>
      <c r="D1485">
        <f>IF(C1485&lt;&gt;"",Extractions!M62,"")</f>
        <v/>
      </c>
      <c r="E1485" t="inlineStr">
        <is>
          <t>Tickets</t>
        </is>
      </c>
    </row>
    <row r="1486">
      <c r="A1486" s="257" t="n"/>
      <c r="B1486" s="284" t="inlineStr">
        <is>
          <t>-</t>
        </is>
      </c>
      <c r="C1486">
        <f>IF(Extractions!L63=2,Extractions!D63,"")</f>
        <v/>
      </c>
      <c r="D1486">
        <f>IF(C1486&lt;&gt;"",Extractions!M63,"")</f>
        <v/>
      </c>
      <c r="E1486" t="inlineStr">
        <is>
          <t>Tickets</t>
        </is>
      </c>
    </row>
    <row r="1487">
      <c r="A1487" s="257" t="n"/>
      <c r="B1487" s="284" t="inlineStr">
        <is>
          <t>-</t>
        </is>
      </c>
      <c r="C1487">
        <f>IF(Extractions!L64=2,Extractions!D64,"")</f>
        <v/>
      </c>
      <c r="D1487">
        <f>IF(C1487&lt;&gt;"",Extractions!M64,"")</f>
        <v/>
      </c>
      <c r="E1487" t="inlineStr">
        <is>
          <t>Tickets</t>
        </is>
      </c>
    </row>
    <row r="1488">
      <c r="A1488" s="257" t="n"/>
      <c r="B1488" s="284" t="inlineStr">
        <is>
          <t>-</t>
        </is>
      </c>
      <c r="C1488">
        <f>IF(Extractions!L65=2,Extractions!D65,"")</f>
        <v/>
      </c>
      <c r="D1488">
        <f>IF(C1488&lt;&gt;"",Extractions!M65,"")</f>
        <v/>
      </c>
      <c r="E1488" t="inlineStr">
        <is>
          <t>Tickets</t>
        </is>
      </c>
    </row>
    <row r="1489">
      <c r="A1489" s="257" t="n"/>
      <c r="B1489" s="284" t="inlineStr">
        <is>
          <t>-</t>
        </is>
      </c>
      <c r="C1489">
        <f>IF(Extractions!L66=2,Extractions!D66,"")</f>
        <v/>
      </c>
      <c r="D1489">
        <f>IF(C1489&lt;&gt;"",Extractions!M66,"")</f>
        <v/>
      </c>
      <c r="E1489" t="inlineStr">
        <is>
          <t>Tickets</t>
        </is>
      </c>
    </row>
    <row r="1490">
      <c r="A1490" s="257" t="n"/>
      <c r="B1490" s="284" t="inlineStr">
        <is>
          <t>-</t>
        </is>
      </c>
      <c r="C1490">
        <f>IF(Extractions!L67=2,Extractions!D67,"")</f>
        <v/>
      </c>
      <c r="D1490">
        <f>IF(C1490&lt;&gt;"",Extractions!M67,"")</f>
        <v/>
      </c>
      <c r="E1490" t="inlineStr">
        <is>
          <t>Tickets</t>
        </is>
      </c>
    </row>
    <row r="1491">
      <c r="A1491" s="257" t="n"/>
      <c r="B1491" s="284" t="inlineStr">
        <is>
          <t>-</t>
        </is>
      </c>
      <c r="C1491">
        <f>IF(Extractions!L68=2,Extractions!D68,"")</f>
        <v/>
      </c>
      <c r="D1491">
        <f>IF(C1491&lt;&gt;"",Extractions!M68,"")</f>
        <v/>
      </c>
      <c r="E1491" t="inlineStr">
        <is>
          <t>Tickets</t>
        </is>
      </c>
    </row>
    <row r="1492">
      <c r="A1492" s="257" t="n"/>
      <c r="B1492" s="284" t="inlineStr">
        <is>
          <t>-</t>
        </is>
      </c>
      <c r="C1492">
        <f>IF(Extractions!L69=2,Extractions!D69,"")</f>
        <v/>
      </c>
      <c r="D1492">
        <f>IF(C1492&lt;&gt;"",Extractions!M69,"")</f>
        <v/>
      </c>
      <c r="E1492" t="inlineStr">
        <is>
          <t>Tickets</t>
        </is>
      </c>
    </row>
    <row r="1493">
      <c r="A1493" s="257" t="n"/>
      <c r="B1493" s="284" t="inlineStr">
        <is>
          <t>-</t>
        </is>
      </c>
      <c r="C1493">
        <f>IF(Extractions!L70=2,Extractions!D70,"")</f>
        <v/>
      </c>
      <c r="D1493">
        <f>IF(C1493&lt;&gt;"",Extractions!M70,"")</f>
        <v/>
      </c>
      <c r="E1493" t="inlineStr">
        <is>
          <t>Tickets</t>
        </is>
      </c>
    </row>
    <row r="1494">
      <c r="A1494" s="257" t="n"/>
      <c r="B1494" s="284" t="inlineStr">
        <is>
          <t>-</t>
        </is>
      </c>
      <c r="C1494">
        <f>IF(Extractions!L71=2,Extractions!D71,"")</f>
        <v/>
      </c>
      <c r="D1494">
        <f>IF(C1494&lt;&gt;"",Extractions!M71,"")</f>
        <v/>
      </c>
      <c r="E1494" t="inlineStr">
        <is>
          <t>Tickets</t>
        </is>
      </c>
    </row>
    <row r="1495">
      <c r="A1495" s="257" t="n"/>
      <c r="B1495" s="284" t="inlineStr">
        <is>
          <t>-</t>
        </is>
      </c>
      <c r="C1495">
        <f>IF(Extractions!L72=2,Extractions!D72,"")</f>
        <v/>
      </c>
      <c r="D1495">
        <f>IF(C1495&lt;&gt;"",Extractions!M72,"")</f>
        <v/>
      </c>
      <c r="E1495" t="inlineStr">
        <is>
          <t>Tickets</t>
        </is>
      </c>
    </row>
    <row r="1496">
      <c r="A1496" s="257" t="n"/>
      <c r="B1496" s="284" t="inlineStr">
        <is>
          <t>-</t>
        </is>
      </c>
      <c r="C1496">
        <f>IF(Extractions!L73=2,Extractions!D73,"")</f>
        <v/>
      </c>
      <c r="D1496">
        <f>IF(C1496&lt;&gt;"",Extractions!M73,"")</f>
        <v/>
      </c>
      <c r="E1496" t="inlineStr">
        <is>
          <t>Tickets</t>
        </is>
      </c>
    </row>
    <row r="1497">
      <c r="A1497" s="257" t="n"/>
      <c r="B1497" s="284" t="inlineStr">
        <is>
          <t>-</t>
        </is>
      </c>
      <c r="C1497">
        <f>IF(Extractions!L74=2,Extractions!D74,"")</f>
        <v/>
      </c>
      <c r="D1497">
        <f>IF(C1497&lt;&gt;"",Extractions!M74,"")</f>
        <v/>
      </c>
      <c r="E1497" t="inlineStr">
        <is>
          <t>Tickets</t>
        </is>
      </c>
    </row>
    <row r="1498">
      <c r="A1498" s="257" t="n"/>
      <c r="B1498" s="284" t="inlineStr">
        <is>
          <t>-</t>
        </is>
      </c>
      <c r="C1498">
        <f>IF(Extractions!L75=2,Extractions!D75,"")</f>
        <v/>
      </c>
      <c r="D1498">
        <f>IF(C1498&lt;&gt;"",Extractions!M75,"")</f>
        <v/>
      </c>
      <c r="E1498" t="inlineStr">
        <is>
          <t>Tickets</t>
        </is>
      </c>
    </row>
    <row r="1499">
      <c r="A1499" s="257" t="n"/>
      <c r="B1499" s="284" t="inlineStr">
        <is>
          <t>-</t>
        </is>
      </c>
      <c r="C1499">
        <f>IF(Extractions!L76=2,Extractions!D76,"")</f>
        <v/>
      </c>
      <c r="D1499">
        <f>IF(C1499&lt;&gt;"",Extractions!M76,"")</f>
        <v/>
      </c>
      <c r="E1499" t="inlineStr">
        <is>
          <t>Tickets</t>
        </is>
      </c>
    </row>
    <row r="1500">
      <c r="A1500" s="257" t="n"/>
      <c r="B1500" s="284" t="inlineStr">
        <is>
          <t>-</t>
        </is>
      </c>
      <c r="C1500">
        <f>IF(Extractions!L77=2,Extractions!D77,"")</f>
        <v/>
      </c>
      <c r="D1500">
        <f>IF(C1500&lt;&gt;"",Extractions!M77,"")</f>
        <v/>
      </c>
      <c r="E1500" t="inlineStr">
        <is>
          <t>Tickets</t>
        </is>
      </c>
    </row>
    <row r="1501">
      <c r="A1501" s="257" t="n"/>
      <c r="B1501" s="284" t="inlineStr">
        <is>
          <t>-</t>
        </is>
      </c>
      <c r="C1501">
        <f>IF(Extractions!L78=2,Extractions!D78,"")</f>
        <v/>
      </c>
      <c r="D1501">
        <f>IF(C1501&lt;&gt;"",Extractions!M78,"")</f>
        <v/>
      </c>
      <c r="E1501" t="inlineStr">
        <is>
          <t>Tickets</t>
        </is>
      </c>
    </row>
    <row r="1502">
      <c r="A1502" s="257" t="n"/>
      <c r="B1502" s="284" t="inlineStr">
        <is>
          <t>-</t>
        </is>
      </c>
      <c r="C1502">
        <f>IF(Extractions!L79=2,Extractions!D79,"")</f>
        <v/>
      </c>
      <c r="D1502">
        <f>IF(C1502&lt;&gt;"",Extractions!M79,"")</f>
        <v/>
      </c>
      <c r="E1502" t="inlineStr">
        <is>
          <t>Tickets</t>
        </is>
      </c>
    </row>
    <row r="1503">
      <c r="A1503" s="257" t="n"/>
      <c r="B1503" s="284" t="inlineStr">
        <is>
          <t>-</t>
        </is>
      </c>
      <c r="C1503">
        <f>IF(Extractions!L80=2,Extractions!D80,"")</f>
        <v/>
      </c>
      <c r="D1503">
        <f>IF(C1503&lt;&gt;"",Extractions!M80,"")</f>
        <v/>
      </c>
      <c r="E1503" t="inlineStr">
        <is>
          <t>Tickets</t>
        </is>
      </c>
    </row>
    <row r="1504">
      <c r="A1504" s="257" t="n"/>
      <c r="B1504" s="284" t="inlineStr">
        <is>
          <t>-</t>
        </is>
      </c>
      <c r="C1504">
        <f>IF(Extractions!L81=2,Extractions!D81,"")</f>
        <v/>
      </c>
      <c r="D1504">
        <f>IF(C1504&lt;&gt;"",Extractions!M81,"")</f>
        <v/>
      </c>
      <c r="E1504" t="inlineStr">
        <is>
          <t>Tickets</t>
        </is>
      </c>
    </row>
    <row r="1505">
      <c r="A1505" s="257" t="n"/>
      <c r="B1505" s="284" t="inlineStr">
        <is>
          <t>-</t>
        </is>
      </c>
      <c r="C1505">
        <f>IF(Extractions!L82=2,Extractions!D82,"")</f>
        <v/>
      </c>
      <c r="D1505">
        <f>IF(C1505&lt;&gt;"",Extractions!M82,"")</f>
        <v/>
      </c>
      <c r="E1505" t="inlineStr">
        <is>
          <t>Tickets</t>
        </is>
      </c>
    </row>
    <row r="1506">
      <c r="A1506" s="257" t="n"/>
      <c r="B1506" s="284" t="inlineStr">
        <is>
          <t>-</t>
        </is>
      </c>
      <c r="C1506">
        <f>IF(Extractions!L83=2,Extractions!D83,"")</f>
        <v/>
      </c>
      <c r="D1506">
        <f>IF(C1506&lt;&gt;"",Extractions!M83,"")</f>
        <v/>
      </c>
      <c r="E1506" t="inlineStr">
        <is>
          <t>Tickets</t>
        </is>
      </c>
    </row>
    <row r="1507">
      <c r="A1507" s="257" t="n"/>
      <c r="B1507" s="284" t="inlineStr">
        <is>
          <t>-</t>
        </is>
      </c>
      <c r="C1507">
        <f>IF(Extractions!L84=2,Extractions!D84,"")</f>
        <v/>
      </c>
      <c r="D1507">
        <f>IF(C1507&lt;&gt;"",Extractions!M84,"")</f>
        <v/>
      </c>
      <c r="E1507" t="inlineStr">
        <is>
          <t>Tickets</t>
        </is>
      </c>
    </row>
    <row r="1508">
      <c r="A1508" s="257" t="n"/>
      <c r="B1508" s="284" t="inlineStr">
        <is>
          <t>-</t>
        </is>
      </c>
      <c r="C1508">
        <f>IF(Extractions!L85=2,Extractions!D85,"")</f>
        <v/>
      </c>
      <c r="D1508">
        <f>IF(C1508&lt;&gt;"",Extractions!M85,"")</f>
        <v/>
      </c>
      <c r="E1508" t="inlineStr">
        <is>
          <t>Tickets</t>
        </is>
      </c>
    </row>
    <row r="1509">
      <c r="A1509" s="257" t="n"/>
      <c r="B1509" s="284" t="inlineStr">
        <is>
          <t>-</t>
        </is>
      </c>
      <c r="C1509">
        <f>IF(Extractions!L86=2,Extractions!D86,"")</f>
        <v/>
      </c>
      <c r="D1509">
        <f>IF(C1509&lt;&gt;"",Extractions!M86,"")</f>
        <v/>
      </c>
      <c r="E1509" t="inlineStr">
        <is>
          <t>Tickets</t>
        </is>
      </c>
    </row>
    <row r="1510">
      <c r="A1510" s="257" t="n"/>
      <c r="B1510" s="284" t="inlineStr">
        <is>
          <t>-</t>
        </is>
      </c>
      <c r="C1510">
        <f>IF(Extractions!L87=2,Extractions!D87,"")</f>
        <v/>
      </c>
      <c r="D1510">
        <f>IF(C1510&lt;&gt;"",Extractions!M87,"")</f>
        <v/>
      </c>
      <c r="E1510" t="inlineStr">
        <is>
          <t>Tickets</t>
        </is>
      </c>
    </row>
    <row r="1511">
      <c r="A1511" s="257" t="n"/>
      <c r="B1511" s="284" t="inlineStr">
        <is>
          <t>-</t>
        </is>
      </c>
      <c r="C1511">
        <f>IF(Extractions!L88=2,Extractions!D88,"")</f>
        <v/>
      </c>
      <c r="D1511">
        <f>IF(C1511&lt;&gt;"",Extractions!M88,"")</f>
        <v/>
      </c>
      <c r="E1511" t="inlineStr">
        <is>
          <t>Tickets</t>
        </is>
      </c>
    </row>
    <row r="1512">
      <c r="A1512" s="257" t="n"/>
      <c r="B1512" s="284" t="inlineStr">
        <is>
          <t>-</t>
        </is>
      </c>
      <c r="C1512">
        <f>IF(Extractions!L89=2,Extractions!D89,"")</f>
        <v/>
      </c>
      <c r="D1512">
        <f>IF(C1512&lt;&gt;"",Extractions!M89,"")</f>
        <v/>
      </c>
      <c r="E1512" t="inlineStr">
        <is>
          <t>Tickets</t>
        </is>
      </c>
    </row>
    <row r="1513">
      <c r="A1513" s="257" t="n"/>
      <c r="B1513" s="284" t="inlineStr">
        <is>
          <t>-</t>
        </is>
      </c>
      <c r="C1513">
        <f>IF(Extractions!L90=2,Extractions!D90,"")</f>
        <v/>
      </c>
      <c r="D1513">
        <f>IF(C1513&lt;&gt;"",Extractions!M90,"")</f>
        <v/>
      </c>
      <c r="E1513" t="inlineStr">
        <is>
          <t>Tickets</t>
        </is>
      </c>
    </row>
    <row r="1514">
      <c r="A1514" s="257" t="n"/>
      <c r="B1514" s="284" t="inlineStr">
        <is>
          <t>-</t>
        </is>
      </c>
      <c r="C1514">
        <f>IF(Extractions!L91=2,Extractions!D91,"")</f>
        <v/>
      </c>
      <c r="D1514">
        <f>IF(C1514&lt;&gt;"",Extractions!M91,"")</f>
        <v/>
      </c>
      <c r="E1514" t="inlineStr">
        <is>
          <t>Tickets</t>
        </is>
      </c>
    </row>
    <row r="1515">
      <c r="A1515" s="257" t="n"/>
      <c r="B1515" s="284" t="inlineStr">
        <is>
          <t>-</t>
        </is>
      </c>
      <c r="C1515">
        <f>IF(Extractions!L92=2,Extractions!D92,"")</f>
        <v/>
      </c>
      <c r="D1515">
        <f>IF(C1515&lt;&gt;"",Extractions!M92,"")</f>
        <v/>
      </c>
      <c r="E1515" t="inlineStr">
        <is>
          <t>Tickets</t>
        </is>
      </c>
    </row>
    <row r="1516">
      <c r="A1516" s="257" t="n"/>
      <c r="B1516" s="284" t="inlineStr">
        <is>
          <t>-</t>
        </is>
      </c>
      <c r="C1516">
        <f>IF(Extractions!L93=2,Extractions!D93,"")</f>
        <v/>
      </c>
      <c r="D1516">
        <f>IF(C1516&lt;&gt;"",Extractions!M93,"")</f>
        <v/>
      </c>
      <c r="E1516" t="inlineStr">
        <is>
          <t>Tickets</t>
        </is>
      </c>
    </row>
    <row r="1517">
      <c r="A1517" s="257" t="n"/>
      <c r="B1517" s="284" t="inlineStr">
        <is>
          <t>-</t>
        </is>
      </c>
      <c r="C1517">
        <f>IF(Extractions!L94=2,Extractions!D94,"")</f>
        <v/>
      </c>
      <c r="D1517">
        <f>IF(C1517&lt;&gt;"",Extractions!M94,"")</f>
        <v/>
      </c>
      <c r="E1517" t="inlineStr">
        <is>
          <t>Tickets</t>
        </is>
      </c>
    </row>
    <row r="1518">
      <c r="A1518" s="257" t="n"/>
      <c r="B1518" s="284" t="inlineStr">
        <is>
          <t>-</t>
        </is>
      </c>
      <c r="C1518">
        <f>IF(Extractions!L95=2,Extractions!D95,"")</f>
        <v/>
      </c>
      <c r="D1518">
        <f>IF(C1518&lt;&gt;"",Extractions!M95,"")</f>
        <v/>
      </c>
      <c r="E1518" t="inlineStr">
        <is>
          <t>Tickets</t>
        </is>
      </c>
    </row>
    <row r="1519">
      <c r="A1519" s="257" t="n"/>
      <c r="B1519" s="284" t="inlineStr">
        <is>
          <t>-</t>
        </is>
      </c>
      <c r="C1519">
        <f>IF(Extractions!L96=2,Extractions!D96,"")</f>
        <v/>
      </c>
      <c r="D1519">
        <f>IF(C1519&lt;&gt;"",Extractions!M96,"")</f>
        <v/>
      </c>
      <c r="E1519" t="inlineStr">
        <is>
          <t>Tickets</t>
        </is>
      </c>
    </row>
    <row r="1520">
      <c r="A1520" s="257" t="n"/>
      <c r="B1520" s="284" t="inlineStr">
        <is>
          <t>-</t>
        </is>
      </c>
      <c r="C1520">
        <f>IF(Extractions!L97=2,Extractions!D97,"")</f>
        <v/>
      </c>
      <c r="D1520">
        <f>IF(C1520&lt;&gt;"",Extractions!M97,"")</f>
        <v/>
      </c>
      <c r="E1520" t="inlineStr">
        <is>
          <t>Tickets</t>
        </is>
      </c>
    </row>
    <row r="1521">
      <c r="A1521" s="257" t="n"/>
      <c r="B1521" s="284" t="inlineStr">
        <is>
          <t>-</t>
        </is>
      </c>
      <c r="C1521">
        <f>IF(Extractions!L98=2,Extractions!D98,"")</f>
        <v/>
      </c>
      <c r="D1521">
        <f>IF(C1521&lt;&gt;"",Extractions!M98,"")</f>
        <v/>
      </c>
      <c r="E1521" t="inlineStr">
        <is>
          <t>Tickets</t>
        </is>
      </c>
    </row>
    <row r="1522">
      <c r="A1522" s="257" t="n"/>
      <c r="B1522" s="284" t="inlineStr">
        <is>
          <t>-</t>
        </is>
      </c>
      <c r="C1522">
        <f>IF(Extractions!L99=2,Extractions!D99,"")</f>
        <v/>
      </c>
      <c r="D1522">
        <f>IF(C1522&lt;&gt;"",Extractions!M99,"")</f>
        <v/>
      </c>
      <c r="E1522" t="inlineStr">
        <is>
          <t>Tickets</t>
        </is>
      </c>
    </row>
    <row r="1523">
      <c r="A1523" s="257" t="n"/>
      <c r="B1523" s="284" t="inlineStr">
        <is>
          <t>-</t>
        </is>
      </c>
      <c r="C1523">
        <f>IF(Extractions!L100=2,Extractions!D100,"")</f>
        <v/>
      </c>
      <c r="D1523">
        <f>IF(C1523&lt;&gt;"",Extractions!M100,"")</f>
        <v/>
      </c>
      <c r="E1523" t="inlineStr">
        <is>
          <t>Tickets</t>
        </is>
      </c>
    </row>
    <row r="1524">
      <c r="A1524" s="257" t="n"/>
      <c r="B1524" s="284" t="inlineStr">
        <is>
          <t>-</t>
        </is>
      </c>
      <c r="C1524">
        <f>IF(Extractions!L101=2,Extractions!D101,"")</f>
        <v/>
      </c>
      <c r="D1524">
        <f>IF(C1524&lt;&gt;"",Extractions!M101,"")</f>
        <v/>
      </c>
      <c r="E1524" t="inlineStr">
        <is>
          <t>Tickets</t>
        </is>
      </c>
    </row>
    <row r="1525">
      <c r="A1525" s="257" t="n"/>
      <c r="B1525" s="284" t="inlineStr">
        <is>
          <t>-</t>
        </is>
      </c>
      <c r="C1525">
        <f>IF(Extractions!L102=2,Extractions!D102,"")</f>
        <v/>
      </c>
      <c r="D1525">
        <f>IF(C1525&lt;&gt;"",Extractions!M102,"")</f>
        <v/>
      </c>
      <c r="E1525" t="inlineStr">
        <is>
          <t>Tickets</t>
        </is>
      </c>
    </row>
    <row r="1526">
      <c r="A1526" s="257" t="n"/>
      <c r="B1526" s="284" t="inlineStr">
        <is>
          <t>-</t>
        </is>
      </c>
      <c r="C1526">
        <f>IF(Extractions!L103=2,Extractions!D103,"")</f>
        <v/>
      </c>
      <c r="D1526">
        <f>IF(C1526&lt;&gt;"",Extractions!M103,"")</f>
        <v/>
      </c>
      <c r="E1526" t="inlineStr">
        <is>
          <t>Tickets</t>
        </is>
      </c>
    </row>
    <row r="1527">
      <c r="A1527" s="257" t="n"/>
      <c r="B1527" s="284" t="inlineStr">
        <is>
          <t>-</t>
        </is>
      </c>
      <c r="C1527">
        <f>IF(Extractions!L104=2,Extractions!D104,"")</f>
        <v/>
      </c>
      <c r="D1527">
        <f>IF(C1527&lt;&gt;"",Extractions!M104,"")</f>
        <v/>
      </c>
      <c r="E1527" t="inlineStr">
        <is>
          <t>Tickets</t>
        </is>
      </c>
    </row>
    <row r="1528">
      <c r="A1528" s="257" t="n"/>
      <c r="B1528" s="284" t="inlineStr">
        <is>
          <t>-</t>
        </is>
      </c>
      <c r="C1528">
        <f>IF(Extractions!L105=2,Extractions!D105,"")</f>
        <v/>
      </c>
      <c r="D1528">
        <f>IF(C1528&lt;&gt;"",Extractions!M105,"")</f>
        <v/>
      </c>
      <c r="E1528" t="inlineStr">
        <is>
          <t>Tickets</t>
        </is>
      </c>
    </row>
    <row r="1529">
      <c r="A1529" s="257" t="n"/>
      <c r="B1529" s="284" t="inlineStr">
        <is>
          <t>-</t>
        </is>
      </c>
      <c r="C1529">
        <f>IF(Extractions!L106=2,Extractions!D106,"")</f>
        <v/>
      </c>
      <c r="D1529">
        <f>IF(C1529&lt;&gt;"",Extractions!M106,"")</f>
        <v/>
      </c>
      <c r="E1529" t="inlineStr">
        <is>
          <t>Tickets</t>
        </is>
      </c>
    </row>
    <row r="1530">
      <c r="A1530" s="257" t="n"/>
      <c r="B1530" s="284" t="inlineStr">
        <is>
          <t>-</t>
        </is>
      </c>
      <c r="C1530">
        <f>IF(Extractions!L107=2,Extractions!D107,"")</f>
        <v/>
      </c>
      <c r="D1530">
        <f>IF(C1530&lt;&gt;"",Extractions!M107,"")</f>
        <v/>
      </c>
      <c r="E1530" t="inlineStr">
        <is>
          <t>Tickets</t>
        </is>
      </c>
    </row>
    <row r="1531">
      <c r="A1531" s="257" t="n"/>
      <c r="B1531" s="284" t="inlineStr">
        <is>
          <t>-</t>
        </is>
      </c>
      <c r="C1531">
        <f>IF(Extractions!L108=2,Extractions!D108,"")</f>
        <v/>
      </c>
      <c r="D1531">
        <f>IF(C1531&lt;&gt;"",Extractions!M108,"")</f>
        <v/>
      </c>
      <c r="E1531" t="inlineStr">
        <is>
          <t>Tickets</t>
        </is>
      </c>
    </row>
    <row r="1532">
      <c r="A1532" s="257" t="n"/>
      <c r="B1532" s="284" t="inlineStr">
        <is>
          <t>-</t>
        </is>
      </c>
      <c r="C1532">
        <f>IF(Extractions!L109=2,Extractions!D109,"")</f>
        <v/>
      </c>
      <c r="D1532">
        <f>IF(C1532&lt;&gt;"",Extractions!M109,"")</f>
        <v/>
      </c>
      <c r="E1532" t="inlineStr">
        <is>
          <t>Tickets</t>
        </is>
      </c>
    </row>
    <row r="1533">
      <c r="A1533" s="257" t="n"/>
      <c r="B1533" s="284" t="inlineStr">
        <is>
          <t>-</t>
        </is>
      </c>
      <c r="C1533">
        <f>IF(Extractions!L110=2,Extractions!D110,"")</f>
        <v/>
      </c>
      <c r="D1533">
        <f>IF(C1533&lt;&gt;"",Extractions!M110,"")</f>
        <v/>
      </c>
      <c r="E1533" t="inlineStr">
        <is>
          <t>Tickets</t>
        </is>
      </c>
    </row>
    <row r="1534">
      <c r="A1534" s="257" t="n"/>
      <c r="B1534" s="284" t="inlineStr">
        <is>
          <t>-</t>
        </is>
      </c>
      <c r="C1534">
        <f>IF(Extractions!L111=2,Extractions!D111,"")</f>
        <v/>
      </c>
      <c r="D1534">
        <f>IF(C1534&lt;&gt;"",Extractions!M111,"")</f>
        <v/>
      </c>
      <c r="E1534" t="inlineStr">
        <is>
          <t>Tickets</t>
        </is>
      </c>
    </row>
    <row r="1535">
      <c r="A1535" s="257" t="n"/>
      <c r="B1535" s="284" t="inlineStr">
        <is>
          <t>-</t>
        </is>
      </c>
      <c r="C1535">
        <f>IF(Extractions!L112=2,Extractions!D112,"")</f>
        <v/>
      </c>
      <c r="D1535">
        <f>IF(C1535&lt;&gt;"",Extractions!M112,"")</f>
        <v/>
      </c>
      <c r="E1535" t="inlineStr">
        <is>
          <t>Tickets</t>
        </is>
      </c>
    </row>
    <row r="1536">
      <c r="A1536" s="257" t="n"/>
      <c r="B1536" s="284" t="inlineStr">
        <is>
          <t>-</t>
        </is>
      </c>
      <c r="C1536">
        <f>IF(Extractions!L113=2,Extractions!D113,"")</f>
        <v/>
      </c>
      <c r="D1536">
        <f>IF(C1536&lt;&gt;"",Extractions!M113,"")</f>
        <v/>
      </c>
      <c r="E1536" t="inlineStr">
        <is>
          <t>Tickets</t>
        </is>
      </c>
    </row>
    <row r="1537">
      <c r="A1537" s="257" t="n"/>
      <c r="B1537" s="284" t="inlineStr">
        <is>
          <t>-</t>
        </is>
      </c>
      <c r="C1537">
        <f>IF(Extractions!L114=2,Extractions!D114,"")</f>
        <v/>
      </c>
      <c r="D1537">
        <f>IF(C1537&lt;&gt;"",Extractions!M114,"")</f>
        <v/>
      </c>
      <c r="E1537" t="inlineStr">
        <is>
          <t>Tickets</t>
        </is>
      </c>
    </row>
    <row r="1538">
      <c r="A1538" s="257" t="n"/>
      <c r="B1538" s="284" t="inlineStr">
        <is>
          <t>-</t>
        </is>
      </c>
      <c r="C1538">
        <f>IF(Extractions!L115=2,Extractions!D115,"")</f>
        <v/>
      </c>
      <c r="D1538">
        <f>IF(C1538&lt;&gt;"",Extractions!M115,"")</f>
        <v/>
      </c>
      <c r="E1538" t="inlineStr">
        <is>
          <t>Tickets</t>
        </is>
      </c>
    </row>
    <row r="1539">
      <c r="A1539" s="257" t="n"/>
      <c r="B1539" s="284" t="inlineStr">
        <is>
          <t>-</t>
        </is>
      </c>
      <c r="C1539">
        <f>IF(Extractions!L116=2,Extractions!D116,"")</f>
        <v/>
      </c>
      <c r="D1539">
        <f>IF(C1539&lt;&gt;"",Extractions!M116,"")</f>
        <v/>
      </c>
      <c r="E1539" t="inlineStr">
        <is>
          <t>Tickets</t>
        </is>
      </c>
    </row>
    <row r="1540">
      <c r="A1540" s="257" t="n"/>
      <c r="B1540" s="284" t="inlineStr">
        <is>
          <t>-</t>
        </is>
      </c>
      <c r="C1540">
        <f>IF(Extractions!L117=2,Extractions!D117,"")</f>
        <v/>
      </c>
      <c r="D1540">
        <f>IF(C1540&lt;&gt;"",Extractions!M117,"")</f>
        <v/>
      </c>
      <c r="E1540" t="inlineStr">
        <is>
          <t>Tickets</t>
        </is>
      </c>
    </row>
    <row r="1541">
      <c r="A1541" s="257" t="n"/>
      <c r="B1541" s="284" t="inlineStr">
        <is>
          <t>-</t>
        </is>
      </c>
      <c r="C1541">
        <f>IF(Extractions!L118=2,Extractions!D118,"")</f>
        <v/>
      </c>
      <c r="D1541">
        <f>IF(C1541&lt;&gt;"",Extractions!M118,"")</f>
        <v/>
      </c>
      <c r="E1541" t="inlineStr">
        <is>
          <t>Tickets</t>
        </is>
      </c>
    </row>
    <row r="1542">
      <c r="A1542" s="257" t="n"/>
      <c r="B1542" s="284" t="inlineStr">
        <is>
          <t>-</t>
        </is>
      </c>
      <c r="C1542">
        <f>IF(Extractions!L119=2,Extractions!D119,"")</f>
        <v/>
      </c>
      <c r="D1542">
        <f>IF(C1542&lt;&gt;"",Extractions!M119,"")</f>
        <v/>
      </c>
      <c r="E1542" t="inlineStr">
        <is>
          <t>Tickets</t>
        </is>
      </c>
    </row>
    <row r="1543">
      <c r="A1543" s="257" t="n"/>
      <c r="B1543" s="284" t="inlineStr">
        <is>
          <t>-</t>
        </is>
      </c>
      <c r="C1543">
        <f>IF(Extractions!L120=2,Extractions!D120,"")</f>
        <v/>
      </c>
      <c r="D1543">
        <f>IF(C1543&lt;&gt;"",Extractions!M120,"")</f>
        <v/>
      </c>
      <c r="E1543" t="inlineStr">
        <is>
          <t>Tickets</t>
        </is>
      </c>
    </row>
    <row r="1544">
      <c r="A1544" s="257" t="n"/>
      <c r="B1544" s="284" t="inlineStr">
        <is>
          <t>-</t>
        </is>
      </c>
      <c r="C1544">
        <f>IF(Extractions!L121=2,Extractions!D121,"")</f>
        <v/>
      </c>
      <c r="D1544">
        <f>IF(C1544&lt;&gt;"",Extractions!M121,"")</f>
        <v/>
      </c>
      <c r="E1544" t="inlineStr">
        <is>
          <t>Tickets</t>
        </is>
      </c>
    </row>
    <row r="1545">
      <c r="A1545" s="257" t="n"/>
      <c r="B1545" s="284" t="inlineStr">
        <is>
          <t>-</t>
        </is>
      </c>
      <c r="C1545">
        <f>IF(Extractions!L122=2,Extractions!D122,"")</f>
        <v/>
      </c>
      <c r="D1545">
        <f>IF(C1545&lt;&gt;"",Extractions!M122,"")</f>
        <v/>
      </c>
      <c r="E1545" t="inlineStr">
        <is>
          <t>Tickets</t>
        </is>
      </c>
    </row>
    <row r="1546">
      <c r="A1546" s="257" t="n"/>
      <c r="B1546" s="284" t="inlineStr">
        <is>
          <t>-</t>
        </is>
      </c>
      <c r="C1546">
        <f>IF(Extractions!L123=2,Extractions!D123,"")</f>
        <v/>
      </c>
      <c r="D1546">
        <f>IF(C1546&lt;&gt;"",Extractions!M123,"")</f>
        <v/>
      </c>
      <c r="E1546" t="inlineStr">
        <is>
          <t>Tickets</t>
        </is>
      </c>
    </row>
    <row r="1547">
      <c r="A1547" s="257" t="n"/>
      <c r="B1547" s="284" t="inlineStr">
        <is>
          <t>-</t>
        </is>
      </c>
      <c r="C1547">
        <f>IF(Extractions!L124=2,Extractions!D124,"")</f>
        <v/>
      </c>
      <c r="D1547">
        <f>IF(C1547&lt;&gt;"",Extractions!M124,"")</f>
        <v/>
      </c>
      <c r="E1547" t="inlineStr">
        <is>
          <t>Tickets</t>
        </is>
      </c>
    </row>
    <row r="1548">
      <c r="A1548" s="257" t="n"/>
      <c r="B1548" s="284" t="inlineStr">
        <is>
          <t>-</t>
        </is>
      </c>
      <c r="C1548">
        <f>IF(Extractions!L125=2,Extractions!D125,"")</f>
        <v/>
      </c>
      <c r="D1548">
        <f>IF(C1548&lt;&gt;"",Extractions!M125,"")</f>
        <v/>
      </c>
      <c r="E1548" t="inlineStr">
        <is>
          <t>Tickets</t>
        </is>
      </c>
    </row>
    <row r="1549">
      <c r="A1549" s="257" t="n"/>
      <c r="B1549" s="284" t="inlineStr">
        <is>
          <t>-</t>
        </is>
      </c>
      <c r="C1549">
        <f>IF(Extractions!L126=2,Extractions!D126,"")</f>
        <v/>
      </c>
      <c r="D1549">
        <f>IF(C1549&lt;&gt;"",Extractions!M126,"")</f>
        <v/>
      </c>
      <c r="E1549" t="inlineStr">
        <is>
          <t>Tickets</t>
        </is>
      </c>
    </row>
    <row r="1550">
      <c r="A1550" s="257" t="n"/>
      <c r="B1550" s="284" t="inlineStr">
        <is>
          <t>-</t>
        </is>
      </c>
      <c r="C1550">
        <f>IF(Extractions!L127=2,Extractions!D127,"")</f>
        <v/>
      </c>
      <c r="D1550">
        <f>IF(C1550&lt;&gt;"",Extractions!M127,"")</f>
        <v/>
      </c>
      <c r="E1550" t="inlineStr">
        <is>
          <t>Tickets</t>
        </is>
      </c>
    </row>
    <row r="1551">
      <c r="A1551" s="257" t="n"/>
      <c r="B1551" s="284" t="inlineStr">
        <is>
          <t>-</t>
        </is>
      </c>
      <c r="C1551">
        <f>IF(Extractions!L128=2,Extractions!D128,"")</f>
        <v/>
      </c>
      <c r="D1551">
        <f>IF(C1551&lt;&gt;"",Extractions!M128,"")</f>
        <v/>
      </c>
      <c r="E1551" t="inlineStr">
        <is>
          <t>Tickets</t>
        </is>
      </c>
    </row>
    <row r="1552">
      <c r="A1552" s="257" t="n"/>
      <c r="B1552" s="284" t="inlineStr">
        <is>
          <t>-</t>
        </is>
      </c>
      <c r="C1552">
        <f>IF(Extractions!L129=2,Extractions!D129,"")</f>
        <v/>
      </c>
      <c r="D1552">
        <f>IF(C1552&lt;&gt;"",Extractions!M129,"")</f>
        <v/>
      </c>
      <c r="E1552" t="inlineStr">
        <is>
          <t>Tickets</t>
        </is>
      </c>
    </row>
    <row r="1553">
      <c r="A1553" s="257" t="n"/>
      <c r="B1553" s="284" t="inlineStr">
        <is>
          <t>-</t>
        </is>
      </c>
      <c r="C1553">
        <f>IF(Extractions!L130=2,Extractions!D130,"")</f>
        <v/>
      </c>
      <c r="D1553">
        <f>IF(C1553&lt;&gt;"",Extractions!M130,"")</f>
        <v/>
      </c>
      <c r="E1553" t="inlineStr">
        <is>
          <t>Tickets</t>
        </is>
      </c>
    </row>
    <row r="1554">
      <c r="A1554" s="257" t="n"/>
      <c r="B1554" s="284" t="inlineStr">
        <is>
          <t>-</t>
        </is>
      </c>
      <c r="C1554">
        <f>IF(Extractions!L131=2,Extractions!D131,"")</f>
        <v/>
      </c>
      <c r="D1554">
        <f>IF(C1554&lt;&gt;"",Extractions!M131,"")</f>
        <v/>
      </c>
      <c r="E1554" t="inlineStr">
        <is>
          <t>Tickets</t>
        </is>
      </c>
    </row>
    <row r="1555">
      <c r="A1555" s="257" t="n"/>
      <c r="B1555" s="284" t="inlineStr">
        <is>
          <t>-</t>
        </is>
      </c>
      <c r="C1555">
        <f>IF(Extractions!L132=2,Extractions!D132,"")</f>
        <v/>
      </c>
      <c r="D1555">
        <f>IF(C1555&lt;&gt;"",Extractions!M132,"")</f>
        <v/>
      </c>
      <c r="E1555" t="inlineStr">
        <is>
          <t>Tickets</t>
        </is>
      </c>
    </row>
    <row r="1556">
      <c r="A1556" s="257" t="n"/>
      <c r="B1556" s="284" t="inlineStr">
        <is>
          <t>-</t>
        </is>
      </c>
      <c r="C1556">
        <f>IF(Extractions!L133=2,Extractions!D133,"")</f>
        <v/>
      </c>
      <c r="D1556">
        <f>IF(C1556&lt;&gt;"",Extractions!M133,"")</f>
        <v/>
      </c>
      <c r="E1556" t="inlineStr">
        <is>
          <t>Tickets</t>
        </is>
      </c>
    </row>
    <row r="1557">
      <c r="A1557" s="257" t="n"/>
      <c r="B1557" s="284" t="inlineStr">
        <is>
          <t>-</t>
        </is>
      </c>
      <c r="C1557">
        <f>IF(Extractions!L134=2,Extractions!D134,"")</f>
        <v/>
      </c>
      <c r="D1557">
        <f>IF(C1557&lt;&gt;"",Extractions!M134,"")</f>
        <v/>
      </c>
      <c r="E1557" t="inlineStr">
        <is>
          <t>Tickets</t>
        </is>
      </c>
    </row>
    <row r="1558">
      <c r="A1558" s="257" t="n"/>
      <c r="B1558" s="284" t="inlineStr">
        <is>
          <t>-</t>
        </is>
      </c>
      <c r="C1558">
        <f>IF(Extractions!L135=2,Extractions!D135,"")</f>
        <v/>
      </c>
      <c r="D1558">
        <f>IF(C1558&lt;&gt;"",Extractions!M135,"")</f>
        <v/>
      </c>
      <c r="E1558" t="inlineStr">
        <is>
          <t>Tickets</t>
        </is>
      </c>
    </row>
    <row r="1559">
      <c r="A1559" s="257" t="n"/>
      <c r="B1559" s="284" t="inlineStr">
        <is>
          <t>-</t>
        </is>
      </c>
      <c r="C1559">
        <f>IF(Extractions!L136=2,Extractions!D136,"")</f>
        <v/>
      </c>
      <c r="D1559">
        <f>IF(C1559&lt;&gt;"",Extractions!M136,"")</f>
        <v/>
      </c>
      <c r="E1559" t="inlineStr">
        <is>
          <t>Tickets</t>
        </is>
      </c>
    </row>
    <row r="1560">
      <c r="A1560" s="257" t="n"/>
      <c r="B1560" s="284" t="inlineStr">
        <is>
          <t>-</t>
        </is>
      </c>
      <c r="C1560">
        <f>IF(Extractions!L137=2,Extractions!D137,"")</f>
        <v/>
      </c>
      <c r="D1560">
        <f>IF(C1560&lt;&gt;"",Extractions!M137,"")</f>
        <v/>
      </c>
      <c r="E1560" t="inlineStr">
        <is>
          <t>Tickets</t>
        </is>
      </c>
    </row>
    <row r="1561">
      <c r="A1561" s="257" t="n"/>
      <c r="B1561" s="284" t="inlineStr">
        <is>
          <t>-</t>
        </is>
      </c>
      <c r="C1561">
        <f>IF(Extractions!L138=2,Extractions!D138,"")</f>
        <v/>
      </c>
      <c r="D1561">
        <f>IF(C1561&lt;&gt;"",Extractions!M138,"")</f>
        <v/>
      </c>
      <c r="E1561" t="inlineStr">
        <is>
          <t>Tickets</t>
        </is>
      </c>
    </row>
    <row r="1562">
      <c r="A1562" s="257" t="n"/>
      <c r="B1562" s="284" t="inlineStr">
        <is>
          <t>-</t>
        </is>
      </c>
      <c r="C1562">
        <f>IF(Extractions!L139=2,Extractions!D139,"")</f>
        <v/>
      </c>
      <c r="D1562">
        <f>IF(C1562&lt;&gt;"",Extractions!M139,"")</f>
        <v/>
      </c>
      <c r="E1562" t="inlineStr">
        <is>
          <t>Tickets</t>
        </is>
      </c>
    </row>
    <row r="1563">
      <c r="A1563" s="257" t="n"/>
      <c r="B1563" s="284" t="inlineStr">
        <is>
          <t>-</t>
        </is>
      </c>
      <c r="C1563">
        <f>IF(Extractions!L140=2,Extractions!D140,"")</f>
        <v/>
      </c>
      <c r="D1563">
        <f>IF(C1563&lt;&gt;"",Extractions!M140,"")</f>
        <v/>
      </c>
      <c r="E1563" t="inlineStr">
        <is>
          <t>Tickets</t>
        </is>
      </c>
    </row>
    <row r="1564">
      <c r="A1564" s="257" t="n"/>
      <c r="B1564" s="284" t="inlineStr">
        <is>
          <t>-</t>
        </is>
      </c>
      <c r="C1564">
        <f>IF(Extractions!L141=2,Extractions!D141,"")</f>
        <v/>
      </c>
      <c r="D1564">
        <f>IF(C1564&lt;&gt;"",Extractions!M141,"")</f>
        <v/>
      </c>
      <c r="E1564" t="inlineStr">
        <is>
          <t>Tickets</t>
        </is>
      </c>
    </row>
    <row r="1565">
      <c r="A1565" s="257" t="n"/>
      <c r="B1565" s="284" t="inlineStr">
        <is>
          <t>-</t>
        </is>
      </c>
      <c r="C1565">
        <f>IF(Extractions!L142=2,Extractions!D142,"")</f>
        <v/>
      </c>
      <c r="D1565">
        <f>IF(C1565&lt;&gt;"",Extractions!M142,"")</f>
        <v/>
      </c>
      <c r="E1565" t="inlineStr">
        <is>
          <t>Tickets</t>
        </is>
      </c>
    </row>
    <row r="1566">
      <c r="A1566" s="257" t="n"/>
      <c r="B1566" s="284" t="inlineStr">
        <is>
          <t>-</t>
        </is>
      </c>
      <c r="C1566">
        <f>IF(Extractions!L143=2,Extractions!D143,"")</f>
        <v/>
      </c>
      <c r="D1566">
        <f>IF(C1566&lt;&gt;"",Extractions!M143,"")</f>
        <v/>
      </c>
      <c r="E1566" t="inlineStr">
        <is>
          <t>Tickets</t>
        </is>
      </c>
    </row>
    <row r="1567">
      <c r="A1567" s="257" t="n"/>
      <c r="B1567" s="284" t="inlineStr">
        <is>
          <t>-</t>
        </is>
      </c>
      <c r="C1567">
        <f>IF(Extractions!L144=2,Extractions!D144,"")</f>
        <v/>
      </c>
      <c r="D1567">
        <f>IF(C1567&lt;&gt;"",Extractions!M144,"")</f>
        <v/>
      </c>
      <c r="E1567" t="inlineStr">
        <is>
          <t>Tickets</t>
        </is>
      </c>
    </row>
    <row r="1568">
      <c r="A1568" s="257" t="n"/>
      <c r="B1568" s="284" t="inlineStr">
        <is>
          <t>-</t>
        </is>
      </c>
      <c r="C1568">
        <f>IF(Extractions!L145=2,Extractions!D145,"")</f>
        <v/>
      </c>
      <c r="D1568">
        <f>IF(C1568&lt;&gt;"",Extractions!M145,"")</f>
        <v/>
      </c>
      <c r="E1568" t="inlineStr">
        <is>
          <t>Tickets</t>
        </is>
      </c>
    </row>
    <row r="1569">
      <c r="A1569" s="257" t="n"/>
      <c r="B1569" s="284" t="inlineStr">
        <is>
          <t>-</t>
        </is>
      </c>
      <c r="C1569">
        <f>IF(Extractions!L146=2,Extractions!D146,"")</f>
        <v/>
      </c>
      <c r="D1569">
        <f>IF(C1569&lt;&gt;"",Extractions!M146,"")</f>
        <v/>
      </c>
      <c r="E1569" t="inlineStr">
        <is>
          <t>Tickets</t>
        </is>
      </c>
    </row>
    <row r="1570">
      <c r="A1570" s="257" t="n"/>
      <c r="B1570" s="284" t="inlineStr">
        <is>
          <t>-</t>
        </is>
      </c>
      <c r="C1570">
        <f>IF(Extractions!L147=2,Extractions!D147,"")</f>
        <v/>
      </c>
      <c r="D1570">
        <f>IF(C1570&lt;&gt;"",Extractions!M147,"")</f>
        <v/>
      </c>
      <c r="E1570" t="inlineStr">
        <is>
          <t>Tickets</t>
        </is>
      </c>
    </row>
    <row r="1571">
      <c r="A1571" s="257" t="n"/>
      <c r="B1571" s="284" t="inlineStr">
        <is>
          <t>-</t>
        </is>
      </c>
      <c r="C1571">
        <f>IF(Extractions!L148=2,Extractions!D148,"")</f>
        <v/>
      </c>
      <c r="D1571">
        <f>IF(C1571&lt;&gt;"",Extractions!M148,"")</f>
        <v/>
      </c>
      <c r="E1571" t="inlineStr">
        <is>
          <t>Tickets</t>
        </is>
      </c>
    </row>
    <row r="1572">
      <c r="A1572" s="257" t="n"/>
      <c r="B1572" s="284" t="inlineStr">
        <is>
          <t>-</t>
        </is>
      </c>
      <c r="C1572">
        <f>IF(Extractions!L149=2,Extractions!D149,"")</f>
        <v/>
      </c>
      <c r="D1572">
        <f>IF(C1572&lt;&gt;"",Extractions!M149,"")</f>
        <v/>
      </c>
      <c r="E1572" t="inlineStr">
        <is>
          <t>Tickets</t>
        </is>
      </c>
    </row>
    <row r="1573">
      <c r="A1573" s="257" t="n"/>
      <c r="B1573" s="284" t="inlineStr">
        <is>
          <t>-</t>
        </is>
      </c>
      <c r="C1573">
        <f>IF(Extractions!L150=2,Extractions!D150,"")</f>
        <v/>
      </c>
      <c r="D1573">
        <f>IF(C1573&lt;&gt;"",Extractions!M150,"")</f>
        <v/>
      </c>
      <c r="E1573" t="inlineStr">
        <is>
          <t>Tickets</t>
        </is>
      </c>
    </row>
    <row r="1574">
      <c r="A1574" s="257" t="n"/>
      <c r="B1574" s="284" t="inlineStr">
        <is>
          <t>-</t>
        </is>
      </c>
      <c r="C1574">
        <f>IF(Extractions!L151=2,Extractions!D151,"")</f>
        <v/>
      </c>
      <c r="D1574">
        <f>IF(C1574&lt;&gt;"",Extractions!M151,"")</f>
        <v/>
      </c>
      <c r="E1574" t="inlineStr">
        <is>
          <t>Tickets</t>
        </is>
      </c>
    </row>
    <row r="1575">
      <c r="A1575" s="257" t="n"/>
      <c r="B1575" s="284" t="inlineStr">
        <is>
          <t>-</t>
        </is>
      </c>
      <c r="C1575">
        <f>IF(Extractions!L152=2,Extractions!D152,"")</f>
        <v/>
      </c>
      <c r="D1575">
        <f>IF(C1575&lt;&gt;"",Extractions!M152,"")</f>
        <v/>
      </c>
      <c r="E1575" t="inlineStr">
        <is>
          <t>Tickets</t>
        </is>
      </c>
    </row>
    <row r="1576">
      <c r="A1576" s="257" t="n"/>
      <c r="B1576" s="284" t="inlineStr">
        <is>
          <t>-</t>
        </is>
      </c>
      <c r="C1576">
        <f>IF(Extractions!L153=2,Extractions!D153,"")</f>
        <v/>
      </c>
      <c r="D1576">
        <f>IF(C1576&lt;&gt;"",Extractions!M153,"")</f>
        <v/>
      </c>
      <c r="E1576" t="inlineStr">
        <is>
          <t>Tickets</t>
        </is>
      </c>
    </row>
    <row r="1577">
      <c r="A1577" s="257" t="n"/>
      <c r="B1577" s="284" t="inlineStr">
        <is>
          <t>-</t>
        </is>
      </c>
      <c r="C1577">
        <f>IF(Extractions!L154=2,Extractions!D154,"")</f>
        <v/>
      </c>
      <c r="D1577">
        <f>IF(C1577&lt;&gt;"",Extractions!M154,"")</f>
        <v/>
      </c>
      <c r="E1577" t="inlineStr">
        <is>
          <t>Tickets</t>
        </is>
      </c>
    </row>
    <row r="1578">
      <c r="A1578" s="257" t="n"/>
      <c r="B1578" s="284" t="inlineStr">
        <is>
          <t>-</t>
        </is>
      </c>
      <c r="C1578">
        <f>IF(Extractions!L155=2,Extractions!D155,"")</f>
        <v/>
      </c>
      <c r="D1578">
        <f>IF(C1578&lt;&gt;"",Extractions!M155,"")</f>
        <v/>
      </c>
      <c r="E1578" t="inlineStr">
        <is>
          <t>Tickets</t>
        </is>
      </c>
    </row>
    <row r="1579">
      <c r="A1579" s="257" t="n"/>
      <c r="B1579" s="284" t="inlineStr">
        <is>
          <t>-</t>
        </is>
      </c>
      <c r="C1579">
        <f>IF(Extractions!L156=2,Extractions!D156,"")</f>
        <v/>
      </c>
      <c r="D1579">
        <f>IF(C1579&lt;&gt;"",Extractions!M156,"")</f>
        <v/>
      </c>
      <c r="E1579" t="inlineStr">
        <is>
          <t>Tickets</t>
        </is>
      </c>
    </row>
    <row r="1580">
      <c r="A1580" s="257" t="n"/>
      <c r="B1580" s="284" t="inlineStr">
        <is>
          <t>-</t>
        </is>
      </c>
      <c r="C1580">
        <f>IF(Extractions!L157=2,Extractions!D157,"")</f>
        <v/>
      </c>
      <c r="D1580">
        <f>IF(C1580&lt;&gt;"",Extractions!M157,"")</f>
        <v/>
      </c>
      <c r="E1580" t="inlineStr">
        <is>
          <t>Tickets</t>
        </is>
      </c>
    </row>
    <row r="1581">
      <c r="A1581" s="257" t="n"/>
      <c r="B1581" s="284" t="inlineStr">
        <is>
          <t>-</t>
        </is>
      </c>
      <c r="C1581">
        <f>IF(Extractions!L158=2,Extractions!D158,"")</f>
        <v/>
      </c>
      <c r="D1581">
        <f>IF(C1581&lt;&gt;"",Extractions!M158,"")</f>
        <v/>
      </c>
      <c r="E1581" t="inlineStr">
        <is>
          <t>Tickets</t>
        </is>
      </c>
    </row>
    <row r="1582">
      <c r="A1582" s="257" t="n"/>
      <c r="B1582" s="284" t="inlineStr">
        <is>
          <t>-</t>
        </is>
      </c>
      <c r="C1582">
        <f>IF(Extractions!L159=2,Extractions!D159,"")</f>
        <v/>
      </c>
      <c r="D1582">
        <f>IF(C1582&lt;&gt;"",Extractions!M159,"")</f>
        <v/>
      </c>
      <c r="E1582" t="inlineStr">
        <is>
          <t>Tickets</t>
        </is>
      </c>
    </row>
    <row r="1583">
      <c r="A1583" s="257" t="n"/>
      <c r="B1583" s="284" t="inlineStr">
        <is>
          <t>-</t>
        </is>
      </c>
      <c r="C1583">
        <f>IF(Extractions!L160=2,Extractions!D160,"")</f>
        <v/>
      </c>
      <c r="D1583">
        <f>IF(C1583&lt;&gt;"",Extractions!M160,"")</f>
        <v/>
      </c>
      <c r="E1583" t="inlineStr">
        <is>
          <t>Tickets</t>
        </is>
      </c>
    </row>
    <row r="1584">
      <c r="A1584" s="257" t="n"/>
      <c r="B1584" s="284" t="inlineStr">
        <is>
          <t>-</t>
        </is>
      </c>
      <c r="C1584">
        <f>IF(Extractions!L161=2,Extractions!D161,"")</f>
        <v/>
      </c>
      <c r="D1584">
        <f>IF(C1584&lt;&gt;"",Extractions!M161,"")</f>
        <v/>
      </c>
      <c r="E1584" t="inlineStr">
        <is>
          <t>Tickets</t>
        </is>
      </c>
    </row>
    <row r="1585">
      <c r="A1585" s="257" t="n"/>
      <c r="B1585" s="284" t="inlineStr">
        <is>
          <t>-</t>
        </is>
      </c>
      <c r="C1585">
        <f>IF(Extractions!L162=2,Extractions!D162,"")</f>
        <v/>
      </c>
      <c r="D1585">
        <f>IF(C1585&lt;&gt;"",Extractions!M162,"")</f>
        <v/>
      </c>
      <c r="E1585" t="inlineStr">
        <is>
          <t>Tickets</t>
        </is>
      </c>
    </row>
    <row r="1586">
      <c r="A1586" s="257" t="n"/>
      <c r="B1586" s="284" t="inlineStr">
        <is>
          <t>-</t>
        </is>
      </c>
      <c r="C1586">
        <f>IF(Extractions!L163=2,Extractions!D163,"")</f>
        <v/>
      </c>
      <c r="D1586">
        <f>IF(C1586&lt;&gt;"",Extractions!M163,"")</f>
        <v/>
      </c>
      <c r="E1586" t="inlineStr">
        <is>
          <t>Tickets</t>
        </is>
      </c>
    </row>
    <row r="1587">
      <c r="A1587" s="257" t="n"/>
      <c r="B1587" s="284" t="inlineStr">
        <is>
          <t>-</t>
        </is>
      </c>
      <c r="C1587">
        <f>IF(Extractions!L164=2,Extractions!D164,"")</f>
        <v/>
      </c>
      <c r="D1587">
        <f>IF(C1587&lt;&gt;"",Extractions!M164,"")</f>
        <v/>
      </c>
      <c r="E1587" t="inlineStr">
        <is>
          <t>Tickets</t>
        </is>
      </c>
    </row>
    <row r="1588">
      <c r="A1588" s="257" t="n"/>
      <c r="B1588" s="284" t="inlineStr">
        <is>
          <t>-</t>
        </is>
      </c>
      <c r="C1588">
        <f>IF(Extractions!L165=2,Extractions!D165,"")</f>
        <v/>
      </c>
      <c r="D1588">
        <f>IF(C1588&lt;&gt;"",Extractions!M165,"")</f>
        <v/>
      </c>
      <c r="E1588" t="inlineStr">
        <is>
          <t>Tickets</t>
        </is>
      </c>
    </row>
    <row r="1589">
      <c r="A1589" s="257" t="n"/>
      <c r="B1589" s="284" t="inlineStr">
        <is>
          <t>-</t>
        </is>
      </c>
      <c r="C1589">
        <f>IF(Extractions!L166=2,Extractions!D166,"")</f>
        <v/>
      </c>
      <c r="D1589">
        <f>IF(C1589&lt;&gt;"",Extractions!M166,"")</f>
        <v/>
      </c>
      <c r="E1589" t="inlineStr">
        <is>
          <t>Tickets</t>
        </is>
      </c>
    </row>
    <row r="1590">
      <c r="A1590" s="257" t="n"/>
      <c r="B1590" s="284" t="inlineStr">
        <is>
          <t>-</t>
        </is>
      </c>
      <c r="C1590">
        <f>IF(Extractions!L167=2,Extractions!D167,"")</f>
        <v/>
      </c>
      <c r="D1590">
        <f>IF(C1590&lt;&gt;"",Extractions!M167,"")</f>
        <v/>
      </c>
      <c r="E1590" t="inlineStr">
        <is>
          <t>Tickets</t>
        </is>
      </c>
    </row>
    <row r="1591">
      <c r="A1591" s="257" t="n"/>
      <c r="B1591" s="284" t="inlineStr">
        <is>
          <t>-</t>
        </is>
      </c>
      <c r="C1591">
        <f>IF(Extractions!L168=2,Extractions!D168,"")</f>
        <v/>
      </c>
      <c r="D1591">
        <f>IF(C1591&lt;&gt;"",Extractions!M168,"")</f>
        <v/>
      </c>
      <c r="E1591" t="inlineStr">
        <is>
          <t>Tickets</t>
        </is>
      </c>
    </row>
    <row r="1592">
      <c r="A1592" s="257" t="n"/>
      <c r="B1592" s="284" t="inlineStr">
        <is>
          <t>-</t>
        </is>
      </c>
      <c r="C1592">
        <f>IF(Extractions!L169=2,Extractions!D169,"")</f>
        <v/>
      </c>
      <c r="D1592">
        <f>IF(C1592&lt;&gt;"",Extractions!M169,"")</f>
        <v/>
      </c>
      <c r="E1592" t="inlineStr">
        <is>
          <t>Tickets</t>
        </is>
      </c>
    </row>
    <row r="1593">
      <c r="A1593" s="257" t="n"/>
      <c r="B1593" s="284" t="inlineStr">
        <is>
          <t>-</t>
        </is>
      </c>
      <c r="C1593">
        <f>IF(Extractions!L170=2,Extractions!D170,"")</f>
        <v/>
      </c>
      <c r="D1593">
        <f>IF(C1593&lt;&gt;"",Extractions!M170,"")</f>
        <v/>
      </c>
      <c r="E1593" t="inlineStr">
        <is>
          <t>Tickets</t>
        </is>
      </c>
    </row>
    <row r="1594">
      <c r="A1594" s="257" t="n"/>
      <c r="B1594" s="284" t="inlineStr">
        <is>
          <t>-</t>
        </is>
      </c>
      <c r="C1594">
        <f>IF(Extractions!L171=2,Extractions!D171,"")</f>
        <v/>
      </c>
      <c r="D1594">
        <f>IF(C1594&lt;&gt;"",Extractions!M171,"")</f>
        <v/>
      </c>
      <c r="E1594" t="inlineStr">
        <is>
          <t>Tickets</t>
        </is>
      </c>
    </row>
    <row r="1595">
      <c r="A1595" s="257" t="n"/>
      <c r="B1595" s="284" t="inlineStr">
        <is>
          <t>-</t>
        </is>
      </c>
      <c r="C1595">
        <f>IF(Extractions!L172=2,Extractions!D172,"")</f>
        <v/>
      </c>
      <c r="D1595">
        <f>IF(C1595&lt;&gt;"",Extractions!M172,"")</f>
        <v/>
      </c>
      <c r="E1595" t="inlineStr">
        <is>
          <t>Tickets</t>
        </is>
      </c>
    </row>
    <row r="1596">
      <c r="A1596" s="257" t="n"/>
      <c r="B1596" s="284" t="inlineStr">
        <is>
          <t>-</t>
        </is>
      </c>
      <c r="C1596">
        <f>IF(Extractions!L173=2,Extractions!D173,"")</f>
        <v/>
      </c>
      <c r="D1596">
        <f>IF(C1596&lt;&gt;"",Extractions!M173,"")</f>
        <v/>
      </c>
      <c r="E1596" t="inlineStr">
        <is>
          <t>Tickets</t>
        </is>
      </c>
    </row>
    <row r="1597">
      <c r="A1597" s="257" t="n"/>
      <c r="B1597" s="284" t="inlineStr">
        <is>
          <t>-</t>
        </is>
      </c>
      <c r="C1597">
        <f>IF(Extractions!L174=2,Extractions!D174,"")</f>
        <v/>
      </c>
      <c r="D1597">
        <f>IF(C1597&lt;&gt;"",Extractions!M174,"")</f>
        <v/>
      </c>
      <c r="E1597" t="inlineStr">
        <is>
          <t>Tickets</t>
        </is>
      </c>
    </row>
    <row r="1598">
      <c r="A1598" s="257" t="n"/>
      <c r="B1598" s="284" t="inlineStr">
        <is>
          <t>-</t>
        </is>
      </c>
      <c r="C1598">
        <f>IF(Extractions!L175=2,Extractions!D175,"")</f>
        <v/>
      </c>
      <c r="D1598">
        <f>IF(C1598&lt;&gt;"",Extractions!M175,"")</f>
        <v/>
      </c>
      <c r="E1598" t="inlineStr">
        <is>
          <t>Tickets</t>
        </is>
      </c>
    </row>
    <row r="1599">
      <c r="A1599" s="257" t="n"/>
      <c r="B1599" s="284" t="inlineStr">
        <is>
          <t>-</t>
        </is>
      </c>
      <c r="C1599">
        <f>IF(Extractions!L176=2,Extractions!D176,"")</f>
        <v/>
      </c>
      <c r="D1599">
        <f>IF(C1599&lt;&gt;"",Extractions!M176,"")</f>
        <v/>
      </c>
      <c r="E1599" t="inlineStr">
        <is>
          <t>Tickets</t>
        </is>
      </c>
    </row>
    <row r="1600">
      <c r="A1600" s="257" t="n"/>
      <c r="B1600" s="284" t="inlineStr">
        <is>
          <t>-</t>
        </is>
      </c>
      <c r="C1600">
        <f>IF(Extractions!L177=2,Extractions!D177,"")</f>
        <v/>
      </c>
      <c r="D1600">
        <f>IF(C1600&lt;&gt;"",Extractions!M177,"")</f>
        <v/>
      </c>
      <c r="E1600" t="inlineStr">
        <is>
          <t>Tickets</t>
        </is>
      </c>
    </row>
    <row r="1601">
      <c r="A1601" s="257" t="n"/>
      <c r="B1601" s="284" t="inlineStr">
        <is>
          <t>-</t>
        </is>
      </c>
      <c r="C1601">
        <f>IF(Extractions!L178=2,Extractions!D178,"")</f>
        <v/>
      </c>
      <c r="D1601">
        <f>IF(C1601&lt;&gt;"",Extractions!M178,"")</f>
        <v/>
      </c>
      <c r="E1601" t="inlineStr">
        <is>
          <t>Tickets</t>
        </is>
      </c>
    </row>
    <row r="1602">
      <c r="A1602" s="257" t="n"/>
      <c r="B1602" s="284" t="inlineStr">
        <is>
          <t>-</t>
        </is>
      </c>
      <c r="C1602">
        <f>IF(Extractions!L179=2,Extractions!D179,"")</f>
        <v/>
      </c>
      <c r="D1602">
        <f>IF(C1602&lt;&gt;"",Extractions!M179,"")</f>
        <v/>
      </c>
      <c r="E1602" t="inlineStr">
        <is>
          <t>Tickets</t>
        </is>
      </c>
    </row>
    <row r="1603">
      <c r="A1603" s="257" t="n"/>
      <c r="B1603" s="284" t="inlineStr">
        <is>
          <t>-</t>
        </is>
      </c>
      <c r="C1603">
        <f>IF(Extractions!L180=2,Extractions!D180,"")</f>
        <v/>
      </c>
      <c r="D1603">
        <f>IF(C1603&lt;&gt;"",Extractions!M180,"")</f>
        <v/>
      </c>
      <c r="E1603" t="inlineStr">
        <is>
          <t>Tickets</t>
        </is>
      </c>
    </row>
    <row r="1604">
      <c r="A1604" s="257" t="n"/>
      <c r="B1604" s="284" t="inlineStr">
        <is>
          <t>-</t>
        </is>
      </c>
      <c r="C1604">
        <f>IF(Extractions!L181=2,Extractions!D181,"")</f>
        <v/>
      </c>
      <c r="D1604">
        <f>IF(C1604&lt;&gt;"",Extractions!M181,"")</f>
        <v/>
      </c>
      <c r="E1604" t="inlineStr">
        <is>
          <t>Tickets</t>
        </is>
      </c>
    </row>
    <row r="1605">
      <c r="A1605" s="257" t="n"/>
      <c r="B1605" s="284" t="inlineStr">
        <is>
          <t>-</t>
        </is>
      </c>
      <c r="C1605">
        <f>IF(Extractions!L182=2,Extractions!D182,"")</f>
        <v/>
      </c>
      <c r="D1605">
        <f>IF(C1605&lt;&gt;"",Extractions!M182,"")</f>
        <v/>
      </c>
      <c r="E1605" t="inlineStr">
        <is>
          <t>Tickets</t>
        </is>
      </c>
    </row>
    <row r="1606">
      <c r="A1606" s="257" t="n"/>
      <c r="B1606" s="284" t="inlineStr">
        <is>
          <t>-</t>
        </is>
      </c>
      <c r="C1606">
        <f>IF(Extractions!L183=2,Extractions!D183,"")</f>
        <v/>
      </c>
      <c r="D1606">
        <f>IF(C1606&lt;&gt;"",Extractions!M183,"")</f>
        <v/>
      </c>
      <c r="E1606" t="inlineStr">
        <is>
          <t>Tickets</t>
        </is>
      </c>
    </row>
    <row r="1607">
      <c r="A1607" s="257" t="n"/>
      <c r="B1607" s="284" t="inlineStr">
        <is>
          <t>-</t>
        </is>
      </c>
      <c r="C1607">
        <f>IF(Extractions!L184=2,Extractions!D184,"")</f>
        <v/>
      </c>
      <c r="D1607">
        <f>IF(C1607&lt;&gt;"",Extractions!M184,"")</f>
        <v/>
      </c>
      <c r="E1607" t="inlineStr">
        <is>
          <t>Tickets</t>
        </is>
      </c>
    </row>
    <row r="1608">
      <c r="A1608" s="257" t="n"/>
      <c r="B1608" s="284" t="inlineStr">
        <is>
          <t>-</t>
        </is>
      </c>
      <c r="C1608">
        <f>IF(Extractions!L185=2,Extractions!D185,"")</f>
        <v/>
      </c>
      <c r="D1608">
        <f>IF(C1608&lt;&gt;"",Extractions!M185,"")</f>
        <v/>
      </c>
      <c r="E1608" t="inlineStr">
        <is>
          <t>Tickets</t>
        </is>
      </c>
    </row>
    <row r="1609">
      <c r="A1609" s="257" t="n"/>
      <c r="B1609" s="284" t="inlineStr">
        <is>
          <t>-</t>
        </is>
      </c>
      <c r="C1609">
        <f>IF(Extractions!L186=2,Extractions!D186,"")</f>
        <v/>
      </c>
      <c r="D1609">
        <f>IF(C1609&lt;&gt;"",Extractions!M186,"")</f>
        <v/>
      </c>
      <c r="E1609" t="inlineStr">
        <is>
          <t>Tickets</t>
        </is>
      </c>
    </row>
    <row r="1610">
      <c r="A1610" s="257" t="n"/>
      <c r="B1610" s="284" t="inlineStr">
        <is>
          <t>-</t>
        </is>
      </c>
      <c r="C1610">
        <f>IF(Extractions!L187=2,Extractions!D187,"")</f>
        <v/>
      </c>
      <c r="D1610">
        <f>IF(C1610&lt;&gt;"",Extractions!M187,"")</f>
        <v/>
      </c>
      <c r="E1610" t="inlineStr">
        <is>
          <t>Tickets</t>
        </is>
      </c>
    </row>
    <row r="1611">
      <c r="A1611" s="257" t="n"/>
      <c r="B1611" s="284" t="inlineStr">
        <is>
          <t>-</t>
        </is>
      </c>
      <c r="C1611">
        <f>IF(Extractions!L188=2,Extractions!D188,"")</f>
        <v/>
      </c>
      <c r="D1611">
        <f>IF(C1611&lt;&gt;"",Extractions!M188,"")</f>
        <v/>
      </c>
      <c r="E1611" t="inlineStr">
        <is>
          <t>Tickets</t>
        </is>
      </c>
    </row>
    <row r="1612">
      <c r="A1612" s="257" t="n"/>
      <c r="B1612" s="284" t="inlineStr">
        <is>
          <t>-</t>
        </is>
      </c>
      <c r="C1612">
        <f>IF(Extractions!L189=2,Extractions!D189,"")</f>
        <v/>
      </c>
      <c r="D1612">
        <f>IF(C1612&lt;&gt;"",Extractions!M189,"")</f>
        <v/>
      </c>
      <c r="E1612" t="inlineStr">
        <is>
          <t>Tickets</t>
        </is>
      </c>
    </row>
    <row r="1613">
      <c r="A1613" s="257" t="n"/>
      <c r="B1613" s="284" t="inlineStr">
        <is>
          <t>-</t>
        </is>
      </c>
      <c r="C1613">
        <f>IF(Extractions!L190=2,Extractions!D190,"")</f>
        <v/>
      </c>
      <c r="D1613">
        <f>IF(C1613&lt;&gt;"",Extractions!M190,"")</f>
        <v/>
      </c>
      <c r="E1613" t="inlineStr">
        <is>
          <t>Tickets</t>
        </is>
      </c>
    </row>
    <row r="1614">
      <c r="A1614" s="257" t="n"/>
      <c r="B1614" s="284" t="inlineStr">
        <is>
          <t>-</t>
        </is>
      </c>
      <c r="C1614">
        <f>IF(Extractions!L191=2,Extractions!D191,"")</f>
        <v/>
      </c>
      <c r="D1614">
        <f>IF(C1614&lt;&gt;"",Extractions!M191,"")</f>
        <v/>
      </c>
      <c r="E1614" t="inlineStr">
        <is>
          <t>Tickets</t>
        </is>
      </c>
    </row>
    <row r="1615">
      <c r="A1615" s="257" t="n"/>
      <c r="B1615" s="284" t="inlineStr">
        <is>
          <t>-</t>
        </is>
      </c>
      <c r="C1615">
        <f>IF(Extractions!L192=2,Extractions!D192,"")</f>
        <v/>
      </c>
      <c r="D1615">
        <f>IF(C1615&lt;&gt;"",Extractions!M192,"")</f>
        <v/>
      </c>
      <c r="E1615" t="inlineStr">
        <is>
          <t>Tickets</t>
        </is>
      </c>
    </row>
    <row r="1616">
      <c r="A1616" s="257" t="n"/>
      <c r="B1616" s="284" t="inlineStr">
        <is>
          <t>-</t>
        </is>
      </c>
      <c r="C1616">
        <f>IF(Extractions!L193=2,Extractions!D193,"")</f>
        <v/>
      </c>
      <c r="D1616">
        <f>IF(C1616&lt;&gt;"",Extractions!M193,"")</f>
        <v/>
      </c>
      <c r="E1616" t="inlineStr">
        <is>
          <t>Tickets</t>
        </is>
      </c>
    </row>
    <row r="1617">
      <c r="A1617" s="257" t="n"/>
      <c r="B1617" s="284" t="inlineStr">
        <is>
          <t>-</t>
        </is>
      </c>
      <c r="C1617">
        <f>IF(Extractions!L194=2,Extractions!D194,"")</f>
        <v/>
      </c>
      <c r="D1617">
        <f>IF(C1617&lt;&gt;"",Extractions!M194,"")</f>
        <v/>
      </c>
      <c r="E1617" t="inlineStr">
        <is>
          <t>Tickets</t>
        </is>
      </c>
    </row>
    <row r="1618">
      <c r="A1618" s="257" t="n"/>
      <c r="B1618" s="284" t="inlineStr">
        <is>
          <t>-</t>
        </is>
      </c>
      <c r="C1618">
        <f>IF(Extractions!L195=2,Extractions!D195,"")</f>
        <v/>
      </c>
      <c r="D1618">
        <f>IF(C1618&lt;&gt;"",Extractions!M195,"")</f>
        <v/>
      </c>
      <c r="E1618" t="inlineStr">
        <is>
          <t>Tickets</t>
        </is>
      </c>
    </row>
    <row r="1619">
      <c r="A1619" s="257" t="n"/>
      <c r="B1619" s="284" t="inlineStr">
        <is>
          <t>-</t>
        </is>
      </c>
      <c r="C1619">
        <f>IF(Extractions!L196=2,Extractions!D196,"")</f>
        <v/>
      </c>
      <c r="D1619">
        <f>IF(C1619&lt;&gt;"",Extractions!M196,"")</f>
        <v/>
      </c>
      <c r="E1619" t="inlineStr">
        <is>
          <t>Tickets</t>
        </is>
      </c>
    </row>
    <row r="1620">
      <c r="A1620" s="257" t="n"/>
      <c r="B1620" s="284" t="inlineStr">
        <is>
          <t>-</t>
        </is>
      </c>
      <c r="C1620">
        <f>IF(Extractions!L197=2,Extractions!D197,"")</f>
        <v/>
      </c>
      <c r="D1620">
        <f>IF(C1620&lt;&gt;"",Extractions!M197,"")</f>
        <v/>
      </c>
      <c r="E1620" t="inlineStr">
        <is>
          <t>Tickets</t>
        </is>
      </c>
    </row>
    <row r="1621">
      <c r="A1621" s="257" t="n"/>
      <c r="B1621" s="284" t="inlineStr">
        <is>
          <t>-</t>
        </is>
      </c>
      <c r="C1621">
        <f>IF(Extractions!L198=2,Extractions!D198,"")</f>
        <v/>
      </c>
      <c r="D1621">
        <f>IF(C1621&lt;&gt;"",Extractions!M198,"")</f>
        <v/>
      </c>
      <c r="E1621" t="inlineStr">
        <is>
          <t>Tickets</t>
        </is>
      </c>
    </row>
    <row r="1622">
      <c r="A1622" s="257" t="n"/>
      <c r="B1622" s="284" t="inlineStr">
        <is>
          <t>-</t>
        </is>
      </c>
      <c r="C1622">
        <f>IF(Extractions!L199=2,Extractions!D199,"")</f>
        <v/>
      </c>
      <c r="D1622">
        <f>IF(C1622&lt;&gt;"",Extractions!M199,"")</f>
        <v/>
      </c>
      <c r="E1622" t="inlineStr">
        <is>
          <t>Tickets</t>
        </is>
      </c>
    </row>
    <row r="1623">
      <c r="A1623" s="257" t="n"/>
      <c r="B1623" s="284" t="inlineStr">
        <is>
          <t>-</t>
        </is>
      </c>
      <c r="C1623">
        <f>IF(Extractions!L200=2,Extractions!D200,"")</f>
        <v/>
      </c>
      <c r="D1623">
        <f>IF(C1623&lt;&gt;"",Extractions!M200,"")</f>
        <v/>
      </c>
      <c r="E1623" t="inlineStr">
        <is>
          <t>Tickets</t>
        </is>
      </c>
    </row>
    <row r="1624">
      <c r="A1624" s="257" t="n"/>
      <c r="B1624" s="284" t="inlineStr">
        <is>
          <t>-</t>
        </is>
      </c>
      <c r="C1624">
        <f>IF(Extractions!L201=2,Extractions!D201,"")</f>
        <v/>
      </c>
      <c r="D1624">
        <f>IF(C1624&lt;&gt;"",Extractions!M201,"")</f>
        <v/>
      </c>
      <c r="E1624" t="inlineStr">
        <is>
          <t>Tickets</t>
        </is>
      </c>
    </row>
    <row r="1625">
      <c r="B1625" s="284" t="n"/>
      <c r="C1625">
        <f>IF(Extractions!L202=2,Extractions!D202,"")</f>
        <v/>
      </c>
    </row>
    <row r="1626" customFormat="1" s="246">
      <c r="B1626" s="282" t="inlineStr">
        <is>
          <t>→</t>
        </is>
      </c>
      <c r="C1626" s="286" t="inlineStr">
        <is>
          <t>INDEMNITE PREVOYANCE VERSEE :</t>
        </is>
      </c>
    </row>
    <row r="1627">
      <c r="A1627" s="257" t="n"/>
      <c r="B1627" s="284" t="inlineStr">
        <is>
          <t>-</t>
        </is>
      </c>
      <c r="C1627">
        <f>IF(OR(Extractions!L2=2115,Extractions!L2=8110),Extractions!D2,"")</f>
        <v/>
      </c>
      <c r="D1627">
        <f>IF(C1627&lt;&gt;"",Extractions!M2*Extractions!N2,"")</f>
        <v/>
      </c>
      <c r="E1627" t="inlineStr">
        <is>
          <t>€</t>
        </is>
      </c>
    </row>
    <row r="1628">
      <c r="A1628" s="257" t="n"/>
      <c r="B1628" s="284" t="inlineStr">
        <is>
          <t>-</t>
        </is>
      </c>
      <c r="C1628">
        <f>IF(OR(Extractions!L3=2115,Extractions!L3=8110),Extractions!D3,"")</f>
        <v/>
      </c>
      <c r="D1628">
        <f>IF(C1628&lt;&gt;"",Extractions!M3*Extractions!N3,"")</f>
        <v/>
      </c>
      <c r="E1628" t="inlineStr">
        <is>
          <t>€</t>
        </is>
      </c>
    </row>
    <row r="1629">
      <c r="A1629" s="257" t="n"/>
      <c r="B1629" s="284" t="inlineStr">
        <is>
          <t>-</t>
        </is>
      </c>
      <c r="C1629">
        <f>IF(OR(Extractions!L4=2115,Extractions!L4=8110),Extractions!D4,"")</f>
        <v/>
      </c>
      <c r="D1629">
        <f>IF(C1629&lt;&gt;"",Extractions!M4*Extractions!N4,"")</f>
        <v/>
      </c>
      <c r="E1629" t="inlineStr">
        <is>
          <t>€</t>
        </is>
      </c>
    </row>
    <row r="1630">
      <c r="A1630" s="257" t="n"/>
      <c r="B1630" s="284" t="inlineStr">
        <is>
          <t>-</t>
        </is>
      </c>
      <c r="C1630">
        <f>IF(OR(Extractions!L5=2115,Extractions!L5=8110),Extractions!D5,"")</f>
        <v/>
      </c>
      <c r="D1630">
        <f>IF(C1630&lt;&gt;"",Extractions!M5*Extractions!N5,"")</f>
        <v/>
      </c>
      <c r="E1630" t="inlineStr">
        <is>
          <t>€</t>
        </is>
      </c>
    </row>
    <row r="1631">
      <c r="A1631" s="257" t="n"/>
      <c r="B1631" s="284" t="inlineStr">
        <is>
          <t>-</t>
        </is>
      </c>
      <c r="C1631">
        <f>IF(OR(Extractions!L6=2115,Extractions!L6=8110),Extractions!D6,"")</f>
        <v/>
      </c>
      <c r="D1631">
        <f>IF(C1631&lt;&gt;"",Extractions!M6*Extractions!N6,"")</f>
        <v/>
      </c>
      <c r="E1631" t="inlineStr">
        <is>
          <t>€</t>
        </is>
      </c>
    </row>
    <row r="1632">
      <c r="A1632" s="257" t="n"/>
      <c r="B1632" s="284" t="inlineStr">
        <is>
          <t>-</t>
        </is>
      </c>
      <c r="C1632">
        <f>IF(OR(Extractions!L7=2115,Extractions!L7=8110),Extractions!D7,"")</f>
        <v/>
      </c>
      <c r="D1632">
        <f>IF(C1632&lt;&gt;"",Extractions!M7*Extractions!N7,"")</f>
        <v/>
      </c>
      <c r="E1632" t="inlineStr">
        <is>
          <t>€</t>
        </is>
      </c>
    </row>
    <row r="1633">
      <c r="A1633" s="257" t="n"/>
      <c r="B1633" s="284" t="inlineStr">
        <is>
          <t>-</t>
        </is>
      </c>
      <c r="C1633">
        <f>IF(OR(Extractions!L8=2115,Extractions!L8=8110),Extractions!D8,"")</f>
        <v/>
      </c>
      <c r="D1633">
        <f>IF(C1633&lt;&gt;"",Extractions!M8*Extractions!N8,"")</f>
        <v/>
      </c>
      <c r="E1633" t="inlineStr">
        <is>
          <t>€</t>
        </is>
      </c>
    </row>
    <row r="1634">
      <c r="A1634" s="257" t="n"/>
      <c r="B1634" s="284" t="inlineStr">
        <is>
          <t>-</t>
        </is>
      </c>
      <c r="C1634">
        <f>IF(OR(Extractions!L9=2115,Extractions!L9=8110),Extractions!D9,"")</f>
        <v/>
      </c>
      <c r="D1634">
        <f>IF(C1634&lt;&gt;"",Extractions!M9*Extractions!N9,"")</f>
        <v/>
      </c>
      <c r="E1634" t="inlineStr">
        <is>
          <t>€</t>
        </is>
      </c>
    </row>
    <row r="1635">
      <c r="A1635" s="257" t="n"/>
      <c r="B1635" s="284" t="inlineStr">
        <is>
          <t>-</t>
        </is>
      </c>
      <c r="C1635">
        <f>IF(OR(Extractions!L10=2115,Extractions!L10=8110),Extractions!D10,"")</f>
        <v/>
      </c>
      <c r="D1635">
        <f>IF(C1635&lt;&gt;"",Extractions!M10*Extractions!N10,"")</f>
        <v/>
      </c>
      <c r="E1635" t="inlineStr">
        <is>
          <t>€</t>
        </is>
      </c>
    </row>
    <row r="1636">
      <c r="A1636" s="257" t="n"/>
      <c r="B1636" s="284" t="inlineStr">
        <is>
          <t>-</t>
        </is>
      </c>
      <c r="C1636">
        <f>IF(OR(Extractions!L11=2115,Extractions!L11=8110),Extractions!D11,"")</f>
        <v/>
      </c>
      <c r="D1636">
        <f>IF(C1636&lt;&gt;"",Extractions!M11*Extractions!N11,"")</f>
        <v/>
      </c>
      <c r="E1636" t="inlineStr">
        <is>
          <t>€</t>
        </is>
      </c>
    </row>
    <row r="1637">
      <c r="A1637" s="257" t="n"/>
      <c r="B1637" s="284" t="inlineStr">
        <is>
          <t>-</t>
        </is>
      </c>
      <c r="C1637">
        <f>IF(OR(Extractions!L12=2115,Extractions!L12=8110),Extractions!D12,"")</f>
        <v/>
      </c>
      <c r="D1637">
        <f>IF(C1637&lt;&gt;"",Extractions!M12*Extractions!N12,"")</f>
        <v/>
      </c>
      <c r="E1637" t="inlineStr">
        <is>
          <t>€</t>
        </is>
      </c>
    </row>
    <row r="1638">
      <c r="A1638" s="257" t="n"/>
      <c r="B1638" s="284" t="inlineStr">
        <is>
          <t>-</t>
        </is>
      </c>
      <c r="C1638">
        <f>IF(OR(Extractions!L13=2115,Extractions!L13=8110),Extractions!D13,"")</f>
        <v/>
      </c>
      <c r="D1638">
        <f>IF(C1638&lt;&gt;"",Extractions!M13*Extractions!N13,"")</f>
        <v/>
      </c>
      <c r="E1638" t="inlineStr">
        <is>
          <t>€</t>
        </is>
      </c>
    </row>
    <row r="1639">
      <c r="A1639" s="257" t="n"/>
      <c r="B1639" s="284" t="inlineStr">
        <is>
          <t>-</t>
        </is>
      </c>
      <c r="C1639">
        <f>IF(OR(Extractions!L14=2115,Extractions!L14=8110),Extractions!D14,"")</f>
        <v/>
      </c>
      <c r="D1639">
        <f>IF(C1639&lt;&gt;"",Extractions!M14*Extractions!N14,"")</f>
        <v/>
      </c>
      <c r="E1639" t="inlineStr">
        <is>
          <t>€</t>
        </is>
      </c>
    </row>
    <row r="1640">
      <c r="A1640" s="257" t="n"/>
      <c r="B1640" s="284" t="inlineStr">
        <is>
          <t>-</t>
        </is>
      </c>
      <c r="C1640">
        <f>IF(OR(Extractions!L15=2115,Extractions!L15=8110),Extractions!D15,"")</f>
        <v/>
      </c>
      <c r="D1640">
        <f>IF(C1640&lt;&gt;"",Extractions!M15*Extractions!N15,"")</f>
        <v/>
      </c>
      <c r="E1640" t="inlineStr">
        <is>
          <t>€</t>
        </is>
      </c>
    </row>
    <row r="1641">
      <c r="A1641" s="257" t="n"/>
      <c r="B1641" s="284" t="inlineStr">
        <is>
          <t>-</t>
        </is>
      </c>
      <c r="C1641">
        <f>IF(OR(Extractions!L16=2115,Extractions!L16=8110),Extractions!D16,"")</f>
        <v/>
      </c>
      <c r="D1641">
        <f>IF(C1641&lt;&gt;"",Extractions!M16*Extractions!N16,"")</f>
        <v/>
      </c>
      <c r="E1641" t="inlineStr">
        <is>
          <t>€</t>
        </is>
      </c>
    </row>
    <row r="1642">
      <c r="A1642" s="257" t="n"/>
      <c r="B1642" s="284" t="inlineStr">
        <is>
          <t>-</t>
        </is>
      </c>
      <c r="C1642">
        <f>IF(OR(Extractions!L17=2115,Extractions!L17=8110),Extractions!D17,"")</f>
        <v/>
      </c>
      <c r="D1642">
        <f>IF(C1642&lt;&gt;"",Extractions!M17*Extractions!N17,"")</f>
        <v/>
      </c>
      <c r="E1642" t="inlineStr">
        <is>
          <t>€</t>
        </is>
      </c>
    </row>
    <row r="1643">
      <c r="A1643" s="257" t="n"/>
      <c r="B1643" s="284" t="inlineStr">
        <is>
          <t>-</t>
        </is>
      </c>
      <c r="C1643">
        <f>IF(OR(Extractions!L18=2115,Extractions!L18=8110),Extractions!D18,"")</f>
        <v/>
      </c>
      <c r="D1643">
        <f>IF(C1643&lt;&gt;"",Extractions!M18*Extractions!N18,"")</f>
        <v/>
      </c>
      <c r="E1643" t="inlineStr">
        <is>
          <t>€</t>
        </is>
      </c>
    </row>
    <row r="1644">
      <c r="A1644" s="257" t="n"/>
      <c r="B1644" s="284" t="inlineStr">
        <is>
          <t>-</t>
        </is>
      </c>
      <c r="C1644">
        <f>IF(OR(Extractions!L19=2115,Extractions!L19=8110),Extractions!D19,"")</f>
        <v/>
      </c>
      <c r="D1644">
        <f>IF(C1644&lt;&gt;"",Extractions!M19*Extractions!N19,"")</f>
        <v/>
      </c>
      <c r="E1644" t="inlineStr">
        <is>
          <t>€</t>
        </is>
      </c>
    </row>
    <row r="1645">
      <c r="A1645" s="257" t="n"/>
      <c r="B1645" s="284" t="inlineStr">
        <is>
          <t>-</t>
        </is>
      </c>
      <c r="C1645">
        <f>IF(OR(Extractions!L20=2115,Extractions!L20=8110),Extractions!D20,"")</f>
        <v/>
      </c>
      <c r="D1645">
        <f>IF(C1645&lt;&gt;"",Extractions!M20*Extractions!N20,"")</f>
        <v/>
      </c>
      <c r="E1645" t="inlineStr">
        <is>
          <t>€</t>
        </is>
      </c>
    </row>
    <row r="1646">
      <c r="A1646" s="257" t="n"/>
      <c r="B1646" s="284" t="inlineStr">
        <is>
          <t>-</t>
        </is>
      </c>
      <c r="C1646">
        <f>IF(OR(Extractions!L21=2115,Extractions!L21=8110),Extractions!D21,"")</f>
        <v/>
      </c>
      <c r="D1646">
        <f>IF(C1646&lt;&gt;"",Extractions!M21*Extractions!N21,"")</f>
        <v/>
      </c>
      <c r="E1646" t="inlineStr">
        <is>
          <t>€</t>
        </is>
      </c>
    </row>
    <row r="1647">
      <c r="A1647" s="257" t="n"/>
      <c r="B1647" s="284" t="inlineStr">
        <is>
          <t>-</t>
        </is>
      </c>
      <c r="C1647">
        <f>IF(OR(Extractions!L22=2115,Extractions!L22=8110),Extractions!D22,"")</f>
        <v/>
      </c>
      <c r="D1647">
        <f>IF(C1647&lt;&gt;"",Extractions!M22*Extractions!N22,"")</f>
        <v/>
      </c>
      <c r="E1647" t="inlineStr">
        <is>
          <t>€</t>
        </is>
      </c>
    </row>
    <row r="1648">
      <c r="A1648" s="257" t="n"/>
      <c r="B1648" s="284" t="inlineStr">
        <is>
          <t>-</t>
        </is>
      </c>
      <c r="C1648">
        <f>IF(OR(Extractions!L23=2115,Extractions!L23=8110),Extractions!D23,"")</f>
        <v/>
      </c>
      <c r="D1648">
        <f>IF(C1648&lt;&gt;"",Extractions!M23*Extractions!N23,"")</f>
        <v/>
      </c>
      <c r="E1648" t="inlineStr">
        <is>
          <t>€</t>
        </is>
      </c>
    </row>
    <row r="1649">
      <c r="A1649" s="257" t="n"/>
      <c r="B1649" s="284" t="inlineStr">
        <is>
          <t>-</t>
        </is>
      </c>
      <c r="C1649">
        <f>IF(OR(Extractions!L24=2115,Extractions!L24=8110),Extractions!D24,"")</f>
        <v/>
      </c>
      <c r="D1649">
        <f>IF(C1649&lt;&gt;"",Extractions!M24*Extractions!N24,"")</f>
        <v/>
      </c>
      <c r="E1649" t="inlineStr">
        <is>
          <t>€</t>
        </is>
      </c>
    </row>
    <row r="1650">
      <c r="A1650" s="257" t="n"/>
      <c r="B1650" s="284" t="inlineStr">
        <is>
          <t>-</t>
        </is>
      </c>
      <c r="C1650">
        <f>IF(OR(Extractions!L25=2115,Extractions!L25=8110),Extractions!D25,"")</f>
        <v/>
      </c>
      <c r="D1650">
        <f>IF(C1650&lt;&gt;"",Extractions!M25*Extractions!N25,"")</f>
        <v/>
      </c>
      <c r="E1650" t="inlineStr">
        <is>
          <t>€</t>
        </is>
      </c>
    </row>
    <row r="1651">
      <c r="A1651" s="257" t="n"/>
      <c r="B1651" s="284" t="inlineStr">
        <is>
          <t>-</t>
        </is>
      </c>
      <c r="C1651">
        <f>IF(OR(Extractions!L26=2115,Extractions!L26=8110),Extractions!D26,"")</f>
        <v/>
      </c>
      <c r="D1651">
        <f>IF(C1651&lt;&gt;"",Extractions!M26*Extractions!N26,"")</f>
        <v/>
      </c>
      <c r="E1651" t="inlineStr">
        <is>
          <t>€</t>
        </is>
      </c>
    </row>
    <row r="1652">
      <c r="A1652" s="257" t="n"/>
      <c r="B1652" s="284" t="inlineStr">
        <is>
          <t>-</t>
        </is>
      </c>
      <c r="C1652">
        <f>IF(OR(Extractions!L27=2115,Extractions!L27=8110),Extractions!D27,"")</f>
        <v/>
      </c>
      <c r="D1652">
        <f>IF(C1652&lt;&gt;"",Extractions!M27*Extractions!N27,"")</f>
        <v/>
      </c>
      <c r="E1652" t="inlineStr">
        <is>
          <t>€</t>
        </is>
      </c>
    </row>
    <row r="1653">
      <c r="A1653" s="257" t="n"/>
      <c r="B1653" s="284" t="inlineStr">
        <is>
          <t>-</t>
        </is>
      </c>
      <c r="C1653">
        <f>IF(OR(Extractions!L28=2115,Extractions!L28=8110),Extractions!D28,"")</f>
        <v/>
      </c>
      <c r="D1653">
        <f>IF(C1653&lt;&gt;"",Extractions!M28*Extractions!N28,"")</f>
        <v/>
      </c>
      <c r="E1653" t="inlineStr">
        <is>
          <t>€</t>
        </is>
      </c>
    </row>
    <row r="1654">
      <c r="A1654" s="257" t="n"/>
      <c r="B1654" s="284" t="inlineStr">
        <is>
          <t>-</t>
        </is>
      </c>
      <c r="C1654">
        <f>IF(OR(Extractions!L29=2115,Extractions!L29=8110),Extractions!D29,"")</f>
        <v/>
      </c>
      <c r="D1654">
        <f>IF(C1654&lt;&gt;"",Extractions!M29*Extractions!N29,"")</f>
        <v/>
      </c>
      <c r="E1654" t="inlineStr">
        <is>
          <t>€</t>
        </is>
      </c>
    </row>
    <row r="1655">
      <c r="A1655" s="257" t="n"/>
      <c r="B1655" s="284" t="inlineStr">
        <is>
          <t>-</t>
        </is>
      </c>
      <c r="C1655">
        <f>IF(OR(Extractions!L30=2115,Extractions!L30=8110),Extractions!D30,"")</f>
        <v/>
      </c>
      <c r="D1655">
        <f>IF(C1655&lt;&gt;"",Extractions!M30*Extractions!N30,"")</f>
        <v/>
      </c>
      <c r="E1655" t="inlineStr">
        <is>
          <t>€</t>
        </is>
      </c>
    </row>
    <row r="1656">
      <c r="A1656" s="257" t="n"/>
      <c r="B1656" s="284" t="inlineStr">
        <is>
          <t>-</t>
        </is>
      </c>
      <c r="C1656">
        <f>IF(OR(Extractions!L31=2115,Extractions!L31=8110),Extractions!D31,"")</f>
        <v/>
      </c>
      <c r="D1656">
        <f>IF(C1656&lt;&gt;"",Extractions!M31*Extractions!N31,"")</f>
        <v/>
      </c>
      <c r="E1656" t="inlineStr">
        <is>
          <t>€</t>
        </is>
      </c>
    </row>
    <row r="1657">
      <c r="A1657" s="257" t="n"/>
      <c r="B1657" s="284" t="inlineStr">
        <is>
          <t>-</t>
        </is>
      </c>
      <c r="C1657">
        <f>IF(OR(Extractions!L32=2115,Extractions!L32=8110),Extractions!D32,"")</f>
        <v/>
      </c>
      <c r="D1657">
        <f>IF(C1657&lt;&gt;"",Extractions!M32*Extractions!N32,"")</f>
        <v/>
      </c>
      <c r="E1657" t="inlineStr">
        <is>
          <t>€</t>
        </is>
      </c>
    </row>
    <row r="1658">
      <c r="A1658" s="257" t="n"/>
      <c r="B1658" s="284" t="inlineStr">
        <is>
          <t>-</t>
        </is>
      </c>
      <c r="C1658">
        <f>IF(OR(Extractions!L33=2115,Extractions!L33=8110),Extractions!D33,"")</f>
        <v/>
      </c>
      <c r="D1658">
        <f>IF(C1658&lt;&gt;"",Extractions!M33*Extractions!N33,"")</f>
        <v/>
      </c>
      <c r="E1658" t="inlineStr">
        <is>
          <t>€</t>
        </is>
      </c>
    </row>
    <row r="1659">
      <c r="A1659" s="257" t="n"/>
      <c r="B1659" s="284" t="inlineStr">
        <is>
          <t>-</t>
        </is>
      </c>
      <c r="C1659">
        <f>IF(OR(Extractions!L34=2115,Extractions!L34=8110),Extractions!D34,"")</f>
        <v/>
      </c>
      <c r="D1659">
        <f>IF(C1659&lt;&gt;"",Extractions!M34*Extractions!N34,"")</f>
        <v/>
      </c>
      <c r="E1659" t="inlineStr">
        <is>
          <t>€</t>
        </is>
      </c>
    </row>
    <row r="1660">
      <c r="A1660" s="257" t="n"/>
      <c r="B1660" s="284" t="inlineStr">
        <is>
          <t>-</t>
        </is>
      </c>
      <c r="C1660">
        <f>IF(OR(Extractions!L35=2115,Extractions!L35=8110),Extractions!D35,"")</f>
        <v/>
      </c>
      <c r="D1660">
        <f>IF(C1660&lt;&gt;"",Extractions!M35*Extractions!N35,"")</f>
        <v/>
      </c>
      <c r="E1660" t="inlineStr">
        <is>
          <t>€</t>
        </is>
      </c>
    </row>
    <row r="1661">
      <c r="A1661" s="257" t="n"/>
      <c r="B1661" s="284" t="inlineStr">
        <is>
          <t>-</t>
        </is>
      </c>
      <c r="C1661">
        <f>IF(OR(Extractions!L36=2115,Extractions!L36=8110),Extractions!D36,"")</f>
        <v/>
      </c>
      <c r="D1661">
        <f>IF(C1661&lt;&gt;"",Extractions!M36*Extractions!N36,"")</f>
        <v/>
      </c>
      <c r="E1661" t="inlineStr">
        <is>
          <t>€</t>
        </is>
      </c>
    </row>
    <row r="1662">
      <c r="A1662" s="257" t="n"/>
      <c r="B1662" s="284" t="inlineStr">
        <is>
          <t>-</t>
        </is>
      </c>
      <c r="C1662">
        <f>IF(OR(Extractions!L37=2115,Extractions!L37=8110),Extractions!D37,"")</f>
        <v/>
      </c>
      <c r="D1662">
        <f>IF(C1662&lt;&gt;"",Extractions!M37*Extractions!N37,"")</f>
        <v/>
      </c>
      <c r="E1662" t="inlineStr">
        <is>
          <t>€</t>
        </is>
      </c>
    </row>
    <row r="1663">
      <c r="A1663" s="257" t="n"/>
      <c r="B1663" s="284" t="inlineStr">
        <is>
          <t>-</t>
        </is>
      </c>
      <c r="C1663">
        <f>IF(OR(Extractions!L38=2115,Extractions!L38=8110),Extractions!D38,"")</f>
        <v/>
      </c>
      <c r="D1663">
        <f>IF(C1663&lt;&gt;"",Extractions!M38*Extractions!N38,"")</f>
        <v/>
      </c>
      <c r="E1663" t="inlineStr">
        <is>
          <t>€</t>
        </is>
      </c>
    </row>
    <row r="1664">
      <c r="A1664" s="257" t="n"/>
      <c r="B1664" s="284" t="inlineStr">
        <is>
          <t>-</t>
        </is>
      </c>
      <c r="C1664">
        <f>IF(OR(Extractions!L39=2115,Extractions!L39=8110),Extractions!D39,"")</f>
        <v/>
      </c>
      <c r="D1664">
        <f>IF(C1664&lt;&gt;"",Extractions!M39*Extractions!N39,"")</f>
        <v/>
      </c>
      <c r="E1664" t="inlineStr">
        <is>
          <t>€</t>
        </is>
      </c>
    </row>
    <row r="1665">
      <c r="A1665" s="257" t="n"/>
      <c r="B1665" s="284" t="inlineStr">
        <is>
          <t>-</t>
        </is>
      </c>
      <c r="C1665">
        <f>IF(OR(Extractions!L40=2115,Extractions!L40=8110),Extractions!D40,"")</f>
        <v/>
      </c>
      <c r="D1665">
        <f>IF(C1665&lt;&gt;"",Extractions!M40*Extractions!N40,"")</f>
        <v/>
      </c>
      <c r="E1665" t="inlineStr">
        <is>
          <t>€</t>
        </is>
      </c>
    </row>
    <row r="1666">
      <c r="A1666" s="257" t="n"/>
      <c r="B1666" s="284" t="inlineStr">
        <is>
          <t>-</t>
        </is>
      </c>
      <c r="C1666">
        <f>IF(OR(Extractions!L41=2115,Extractions!L41=8110),Extractions!D41,"")</f>
        <v/>
      </c>
      <c r="D1666">
        <f>IF(C1666&lt;&gt;"",Extractions!M41*Extractions!N41,"")</f>
        <v/>
      </c>
      <c r="E1666" t="inlineStr">
        <is>
          <t>€</t>
        </is>
      </c>
    </row>
    <row r="1667">
      <c r="A1667" s="257" t="n"/>
      <c r="B1667" s="284" t="inlineStr">
        <is>
          <t>-</t>
        </is>
      </c>
      <c r="C1667">
        <f>IF(OR(Extractions!L42=2115,Extractions!L42=8110),Extractions!D42,"")</f>
        <v/>
      </c>
      <c r="D1667">
        <f>IF(C1667&lt;&gt;"",Extractions!M42*Extractions!N42,"")</f>
        <v/>
      </c>
      <c r="E1667" t="inlineStr">
        <is>
          <t>€</t>
        </is>
      </c>
    </row>
    <row r="1668">
      <c r="A1668" s="257" t="n"/>
      <c r="B1668" s="284" t="inlineStr">
        <is>
          <t>-</t>
        </is>
      </c>
      <c r="C1668">
        <f>IF(OR(Extractions!L43=2115,Extractions!L43=8110),Extractions!D43,"")</f>
        <v/>
      </c>
      <c r="D1668">
        <f>IF(C1668&lt;&gt;"",Extractions!M43*Extractions!N43,"")</f>
        <v/>
      </c>
      <c r="E1668" t="inlineStr">
        <is>
          <t>€</t>
        </is>
      </c>
    </row>
    <row r="1669">
      <c r="A1669" s="257" t="n"/>
      <c r="B1669" s="284" t="inlineStr">
        <is>
          <t>-</t>
        </is>
      </c>
      <c r="C1669">
        <f>IF(OR(Extractions!L44=2115,Extractions!L44=8110),Extractions!D44,"")</f>
        <v/>
      </c>
      <c r="D1669">
        <f>IF(C1669&lt;&gt;"",Extractions!M44*Extractions!N44,"")</f>
        <v/>
      </c>
      <c r="E1669" t="inlineStr">
        <is>
          <t>€</t>
        </is>
      </c>
    </row>
    <row r="1670">
      <c r="A1670" s="257" t="n"/>
      <c r="B1670" s="284" t="inlineStr">
        <is>
          <t>-</t>
        </is>
      </c>
      <c r="C1670">
        <f>IF(OR(Extractions!L45=2115,Extractions!L45=8110),Extractions!D45,"")</f>
        <v/>
      </c>
      <c r="D1670">
        <f>IF(C1670&lt;&gt;"",Extractions!M45*Extractions!N45,"")</f>
        <v/>
      </c>
      <c r="E1670" t="inlineStr">
        <is>
          <t>€</t>
        </is>
      </c>
    </row>
    <row r="1671">
      <c r="A1671" s="257" t="n"/>
      <c r="B1671" s="284" t="inlineStr">
        <is>
          <t>-</t>
        </is>
      </c>
      <c r="C1671">
        <f>IF(OR(Extractions!L46=2115,Extractions!L46=8110),Extractions!D46,"")</f>
        <v/>
      </c>
      <c r="D1671">
        <f>IF(C1671&lt;&gt;"",Extractions!M46*Extractions!N46,"")</f>
        <v/>
      </c>
      <c r="E1671" t="inlineStr">
        <is>
          <t>€</t>
        </is>
      </c>
    </row>
    <row r="1672">
      <c r="A1672" s="257" t="n"/>
      <c r="B1672" s="284" t="inlineStr">
        <is>
          <t>-</t>
        </is>
      </c>
      <c r="C1672">
        <f>IF(OR(Extractions!L47=2115,Extractions!L47=8110),Extractions!D47,"")</f>
        <v/>
      </c>
      <c r="D1672">
        <f>IF(C1672&lt;&gt;"",Extractions!M47*Extractions!N47,"")</f>
        <v/>
      </c>
      <c r="E1672" t="inlineStr">
        <is>
          <t>€</t>
        </is>
      </c>
    </row>
    <row r="1673">
      <c r="A1673" s="257" t="n"/>
      <c r="B1673" s="284" t="inlineStr">
        <is>
          <t>-</t>
        </is>
      </c>
      <c r="C1673">
        <f>IF(OR(Extractions!L48=2115,Extractions!L48=8110),Extractions!D48,"")</f>
        <v/>
      </c>
      <c r="D1673">
        <f>IF(C1673&lt;&gt;"",Extractions!M48*Extractions!N48,"")</f>
        <v/>
      </c>
      <c r="E1673" t="inlineStr">
        <is>
          <t>€</t>
        </is>
      </c>
    </row>
    <row r="1674">
      <c r="A1674" s="257" t="n"/>
      <c r="B1674" s="284" t="inlineStr">
        <is>
          <t>-</t>
        </is>
      </c>
      <c r="C1674">
        <f>IF(OR(Extractions!L49=2115,Extractions!L49=8110),Extractions!D49,"")</f>
        <v/>
      </c>
      <c r="D1674">
        <f>IF(C1674&lt;&gt;"",Extractions!M49*Extractions!N49,"")</f>
        <v/>
      </c>
      <c r="E1674" t="inlineStr">
        <is>
          <t>€</t>
        </is>
      </c>
    </row>
    <row r="1675">
      <c r="A1675" s="257" t="n"/>
      <c r="B1675" s="284" t="inlineStr">
        <is>
          <t>-</t>
        </is>
      </c>
      <c r="C1675">
        <f>IF(OR(Extractions!L50=2115,Extractions!L50=8110),Extractions!D50,"")</f>
        <v/>
      </c>
      <c r="D1675">
        <f>IF(C1675&lt;&gt;"",Extractions!M50*Extractions!N50,"")</f>
        <v/>
      </c>
      <c r="E1675" t="inlineStr">
        <is>
          <t>€</t>
        </is>
      </c>
    </row>
    <row r="1676">
      <c r="A1676" s="257" t="n"/>
      <c r="B1676" s="284" t="inlineStr">
        <is>
          <t>-</t>
        </is>
      </c>
      <c r="C1676">
        <f>IF(OR(Extractions!L51=2115,Extractions!L51=8110),Extractions!D51,"")</f>
        <v/>
      </c>
      <c r="D1676">
        <f>IF(C1676&lt;&gt;"",Extractions!M51*Extractions!N51,"")</f>
        <v/>
      </c>
      <c r="E1676" t="inlineStr">
        <is>
          <t>€</t>
        </is>
      </c>
    </row>
    <row r="1677">
      <c r="A1677" s="257" t="n"/>
      <c r="B1677" s="284" t="inlineStr">
        <is>
          <t>-</t>
        </is>
      </c>
      <c r="C1677">
        <f>IF(OR(Extractions!L52=2115,Extractions!L52=8110),Extractions!D52,"")</f>
        <v/>
      </c>
      <c r="D1677">
        <f>IF(C1677&lt;&gt;"",Extractions!M52*Extractions!N52,"")</f>
        <v/>
      </c>
      <c r="E1677" t="inlineStr">
        <is>
          <t>€</t>
        </is>
      </c>
    </row>
    <row r="1678">
      <c r="A1678" s="257" t="n"/>
      <c r="B1678" s="284" t="inlineStr">
        <is>
          <t>-</t>
        </is>
      </c>
      <c r="C1678">
        <f>IF(OR(Extractions!L53=2115,Extractions!L53=8110),Extractions!D53,"")</f>
        <v/>
      </c>
      <c r="D1678">
        <f>IF(C1678&lt;&gt;"",Extractions!M53*Extractions!N53,"")</f>
        <v/>
      </c>
      <c r="E1678" t="inlineStr">
        <is>
          <t>€</t>
        </is>
      </c>
    </row>
    <row r="1679">
      <c r="A1679" s="257" t="n"/>
      <c r="B1679" s="284" t="inlineStr">
        <is>
          <t>-</t>
        </is>
      </c>
      <c r="C1679">
        <f>IF(OR(Extractions!L54=2115,Extractions!L54=8110),Extractions!D54,"")</f>
        <v/>
      </c>
      <c r="D1679">
        <f>IF(C1679&lt;&gt;"",Extractions!M54*Extractions!N54,"")</f>
        <v/>
      </c>
      <c r="E1679" t="inlineStr">
        <is>
          <t>€</t>
        </is>
      </c>
    </row>
    <row r="1680">
      <c r="A1680" s="257" t="n"/>
      <c r="B1680" s="284" t="inlineStr">
        <is>
          <t>-</t>
        </is>
      </c>
      <c r="C1680">
        <f>IF(OR(Extractions!L55=2115,Extractions!L55=8110),Extractions!D55,"")</f>
        <v/>
      </c>
      <c r="D1680">
        <f>IF(C1680&lt;&gt;"",Extractions!M55*Extractions!N55,"")</f>
        <v/>
      </c>
      <c r="E1680" t="inlineStr">
        <is>
          <t>€</t>
        </is>
      </c>
    </row>
    <row r="1681">
      <c r="A1681" s="257" t="n"/>
      <c r="B1681" s="284" t="inlineStr">
        <is>
          <t>-</t>
        </is>
      </c>
      <c r="C1681">
        <f>IF(OR(Extractions!L56=2115,Extractions!L56=8110),Extractions!D56,"")</f>
        <v/>
      </c>
      <c r="D1681">
        <f>IF(C1681&lt;&gt;"",Extractions!M56*Extractions!N56,"")</f>
        <v/>
      </c>
      <c r="E1681" t="inlineStr">
        <is>
          <t>€</t>
        </is>
      </c>
    </row>
    <row r="1682">
      <c r="A1682" s="257" t="n"/>
      <c r="B1682" s="284" t="inlineStr">
        <is>
          <t>-</t>
        </is>
      </c>
      <c r="C1682">
        <f>IF(OR(Extractions!L57=2115,Extractions!L57=8110),Extractions!D57,"")</f>
        <v/>
      </c>
      <c r="D1682">
        <f>IF(C1682&lt;&gt;"",Extractions!M57*Extractions!N57,"")</f>
        <v/>
      </c>
      <c r="E1682" t="inlineStr">
        <is>
          <t>€</t>
        </is>
      </c>
    </row>
    <row r="1683">
      <c r="A1683" s="257" t="n"/>
      <c r="B1683" s="284" t="inlineStr">
        <is>
          <t>-</t>
        </is>
      </c>
      <c r="C1683">
        <f>IF(OR(Extractions!L58=2115,Extractions!L58=8110),Extractions!D58,"")</f>
        <v/>
      </c>
      <c r="D1683">
        <f>IF(C1683&lt;&gt;"",Extractions!M58*Extractions!N58,"")</f>
        <v/>
      </c>
      <c r="E1683" t="inlineStr">
        <is>
          <t>€</t>
        </is>
      </c>
    </row>
    <row r="1684">
      <c r="A1684" s="257" t="n"/>
      <c r="B1684" s="284" t="inlineStr">
        <is>
          <t>-</t>
        </is>
      </c>
      <c r="C1684">
        <f>IF(OR(Extractions!L59=2115,Extractions!L59=8110),Extractions!D59,"")</f>
        <v/>
      </c>
      <c r="D1684">
        <f>IF(C1684&lt;&gt;"",Extractions!M59*Extractions!N59,"")</f>
        <v/>
      </c>
      <c r="E1684" t="inlineStr">
        <is>
          <t>€</t>
        </is>
      </c>
    </row>
    <row r="1685">
      <c r="A1685" s="257" t="n"/>
      <c r="B1685" s="284" t="inlineStr">
        <is>
          <t>-</t>
        </is>
      </c>
      <c r="C1685">
        <f>IF(OR(Extractions!L60=2115,Extractions!L60=8110),Extractions!D60,"")</f>
        <v/>
      </c>
      <c r="D1685">
        <f>IF(C1685&lt;&gt;"",Extractions!M60*Extractions!N60,"")</f>
        <v/>
      </c>
      <c r="E1685" t="inlineStr">
        <is>
          <t>€</t>
        </is>
      </c>
    </row>
    <row r="1686">
      <c r="A1686" s="257" t="n"/>
      <c r="B1686" s="284" t="inlineStr">
        <is>
          <t>-</t>
        </is>
      </c>
      <c r="C1686">
        <f>IF(OR(Extractions!L61=2115,Extractions!L61=8110),Extractions!D61,"")</f>
        <v/>
      </c>
      <c r="D1686">
        <f>IF(C1686&lt;&gt;"",Extractions!M61*Extractions!N61,"")</f>
        <v/>
      </c>
      <c r="E1686" t="inlineStr">
        <is>
          <t>€</t>
        </is>
      </c>
    </row>
    <row r="1687">
      <c r="A1687" s="257" t="n"/>
      <c r="B1687" s="284" t="inlineStr">
        <is>
          <t>-</t>
        </is>
      </c>
      <c r="C1687">
        <f>IF(OR(Extractions!L62=2115,Extractions!L62=8110),Extractions!D62,"")</f>
        <v/>
      </c>
      <c r="D1687">
        <f>IF(C1687&lt;&gt;"",Extractions!M62*Extractions!N62,"")</f>
        <v/>
      </c>
      <c r="E1687" t="inlineStr">
        <is>
          <t>€</t>
        </is>
      </c>
    </row>
    <row r="1688">
      <c r="A1688" s="257" t="n"/>
      <c r="B1688" s="284" t="inlineStr">
        <is>
          <t>-</t>
        </is>
      </c>
      <c r="C1688">
        <f>IF(OR(Extractions!L63=2115,Extractions!L63=8110),Extractions!D63,"")</f>
        <v/>
      </c>
      <c r="D1688">
        <f>IF(C1688&lt;&gt;"",Extractions!M63*Extractions!N63,"")</f>
        <v/>
      </c>
      <c r="E1688" t="inlineStr">
        <is>
          <t>€</t>
        </is>
      </c>
    </row>
    <row r="1689">
      <c r="A1689" s="257" t="n"/>
      <c r="B1689" s="284" t="inlineStr">
        <is>
          <t>-</t>
        </is>
      </c>
      <c r="C1689">
        <f>IF(OR(Extractions!L64=2115,Extractions!L64=8110),Extractions!D64,"")</f>
        <v/>
      </c>
      <c r="D1689">
        <f>IF(C1689&lt;&gt;"",Extractions!M64*Extractions!N64,"")</f>
        <v/>
      </c>
      <c r="E1689" t="inlineStr">
        <is>
          <t>€</t>
        </is>
      </c>
    </row>
    <row r="1690">
      <c r="A1690" s="257" t="n"/>
      <c r="B1690" s="284" t="inlineStr">
        <is>
          <t>-</t>
        </is>
      </c>
      <c r="C1690">
        <f>IF(OR(Extractions!L65=2115,Extractions!L65=8110),Extractions!D65,"")</f>
        <v/>
      </c>
      <c r="D1690">
        <f>IF(C1690&lt;&gt;"",Extractions!M65*Extractions!N65,"")</f>
        <v/>
      </c>
      <c r="E1690" t="inlineStr">
        <is>
          <t>€</t>
        </is>
      </c>
    </row>
    <row r="1691">
      <c r="A1691" s="257" t="n"/>
      <c r="B1691" s="284" t="inlineStr">
        <is>
          <t>-</t>
        </is>
      </c>
      <c r="C1691">
        <f>IF(OR(Extractions!L66=2115,Extractions!L66=8110),Extractions!D66,"")</f>
        <v/>
      </c>
      <c r="D1691">
        <f>IF(C1691&lt;&gt;"",Extractions!M66*Extractions!N66,"")</f>
        <v/>
      </c>
      <c r="E1691" t="inlineStr">
        <is>
          <t>€</t>
        </is>
      </c>
    </row>
    <row r="1692">
      <c r="A1692" s="257" t="n"/>
      <c r="B1692" s="284" t="inlineStr">
        <is>
          <t>-</t>
        </is>
      </c>
      <c r="C1692">
        <f>IF(OR(Extractions!L67=2115,Extractions!L67=8110),Extractions!D67,"")</f>
        <v/>
      </c>
      <c r="D1692">
        <f>IF(C1692&lt;&gt;"",Extractions!M67*Extractions!N67,"")</f>
        <v/>
      </c>
      <c r="E1692" t="inlineStr">
        <is>
          <t>€</t>
        </is>
      </c>
    </row>
    <row r="1693">
      <c r="A1693" s="257" t="n"/>
      <c r="B1693" s="284" t="inlineStr">
        <is>
          <t>-</t>
        </is>
      </c>
      <c r="C1693">
        <f>IF(OR(Extractions!L68=2115,Extractions!L68=8110),Extractions!D68,"")</f>
        <v/>
      </c>
      <c r="D1693">
        <f>IF(C1693&lt;&gt;"",Extractions!M68*Extractions!N68,"")</f>
        <v/>
      </c>
      <c r="E1693" t="inlineStr">
        <is>
          <t>€</t>
        </is>
      </c>
    </row>
    <row r="1694">
      <c r="A1694" s="257" t="n"/>
      <c r="B1694" s="284" t="inlineStr">
        <is>
          <t>-</t>
        </is>
      </c>
      <c r="C1694">
        <f>IF(OR(Extractions!L69=2115,Extractions!L69=8110),Extractions!D69,"")</f>
        <v/>
      </c>
      <c r="D1694">
        <f>IF(C1694&lt;&gt;"",Extractions!M69*Extractions!N69,"")</f>
        <v/>
      </c>
      <c r="E1694" t="inlineStr">
        <is>
          <t>€</t>
        </is>
      </c>
    </row>
    <row r="1695">
      <c r="A1695" s="257" t="n"/>
      <c r="B1695" s="284" t="inlineStr">
        <is>
          <t>-</t>
        </is>
      </c>
      <c r="C1695">
        <f>IF(OR(Extractions!L70=2115,Extractions!L70=8110),Extractions!D70,"")</f>
        <v/>
      </c>
      <c r="D1695">
        <f>IF(C1695&lt;&gt;"",Extractions!M70*Extractions!N70,"")</f>
        <v/>
      </c>
      <c r="E1695" t="inlineStr">
        <is>
          <t>€</t>
        </is>
      </c>
    </row>
    <row r="1696">
      <c r="A1696" s="257" t="n"/>
      <c r="B1696" s="284" t="inlineStr">
        <is>
          <t>-</t>
        </is>
      </c>
      <c r="C1696">
        <f>IF(OR(Extractions!L71=2115,Extractions!L71=8110),Extractions!D71,"")</f>
        <v/>
      </c>
      <c r="D1696">
        <f>IF(C1696&lt;&gt;"",Extractions!M71*Extractions!N71,"")</f>
        <v/>
      </c>
      <c r="E1696" t="inlineStr">
        <is>
          <t>€</t>
        </is>
      </c>
    </row>
    <row r="1697">
      <c r="A1697" s="257" t="n"/>
      <c r="B1697" s="284" t="inlineStr">
        <is>
          <t>-</t>
        </is>
      </c>
      <c r="C1697">
        <f>IF(OR(Extractions!L72=2115,Extractions!L72=8110),Extractions!D72,"")</f>
        <v/>
      </c>
      <c r="D1697">
        <f>IF(C1697&lt;&gt;"",Extractions!M72*Extractions!N72,"")</f>
        <v/>
      </c>
      <c r="E1697" t="inlineStr">
        <is>
          <t>€</t>
        </is>
      </c>
    </row>
    <row r="1698">
      <c r="A1698" s="257" t="n"/>
      <c r="B1698" s="284" t="inlineStr">
        <is>
          <t>-</t>
        </is>
      </c>
      <c r="C1698">
        <f>IF(OR(Extractions!L73=2115,Extractions!L73=8110),Extractions!D73,"")</f>
        <v/>
      </c>
      <c r="D1698">
        <f>IF(C1698&lt;&gt;"",Extractions!M73*Extractions!N73,"")</f>
        <v/>
      </c>
      <c r="E1698" t="inlineStr">
        <is>
          <t>€</t>
        </is>
      </c>
    </row>
    <row r="1699">
      <c r="A1699" s="257" t="n"/>
      <c r="B1699" s="284" t="inlineStr">
        <is>
          <t>-</t>
        </is>
      </c>
      <c r="C1699">
        <f>IF(OR(Extractions!L74=2115,Extractions!L74=8110),Extractions!D74,"")</f>
        <v/>
      </c>
      <c r="D1699">
        <f>IF(C1699&lt;&gt;"",Extractions!M74*Extractions!N74,"")</f>
        <v/>
      </c>
      <c r="E1699" t="inlineStr">
        <is>
          <t>€</t>
        </is>
      </c>
    </row>
    <row r="1700">
      <c r="A1700" s="257" t="n"/>
      <c r="B1700" s="284" t="inlineStr">
        <is>
          <t>-</t>
        </is>
      </c>
      <c r="C1700">
        <f>IF(OR(Extractions!L75=2115,Extractions!L75=8110),Extractions!D75,"")</f>
        <v/>
      </c>
      <c r="D1700">
        <f>IF(C1700&lt;&gt;"",Extractions!M75*Extractions!N75,"")</f>
        <v/>
      </c>
      <c r="E1700" t="inlineStr">
        <is>
          <t>€</t>
        </is>
      </c>
    </row>
    <row r="1701">
      <c r="A1701" s="257" t="n"/>
      <c r="B1701" s="284" t="inlineStr">
        <is>
          <t>-</t>
        </is>
      </c>
      <c r="C1701">
        <f>IF(OR(Extractions!L76=2115,Extractions!L76=8110),Extractions!D76,"")</f>
        <v/>
      </c>
      <c r="D1701">
        <f>IF(C1701&lt;&gt;"",Extractions!M76*Extractions!N76,"")</f>
        <v/>
      </c>
      <c r="E1701" t="inlineStr">
        <is>
          <t>€</t>
        </is>
      </c>
    </row>
    <row r="1702">
      <c r="A1702" s="257" t="n"/>
      <c r="B1702" s="284" t="inlineStr">
        <is>
          <t>-</t>
        </is>
      </c>
      <c r="C1702">
        <f>IF(OR(Extractions!L77=2115,Extractions!L77=8110),Extractions!D77,"")</f>
        <v/>
      </c>
      <c r="D1702">
        <f>IF(C1702&lt;&gt;"",Extractions!M77*Extractions!N77,"")</f>
        <v/>
      </c>
      <c r="E1702" t="inlineStr">
        <is>
          <t>€</t>
        </is>
      </c>
    </row>
    <row r="1703">
      <c r="A1703" s="257" t="n"/>
      <c r="B1703" s="284" t="inlineStr">
        <is>
          <t>-</t>
        </is>
      </c>
      <c r="C1703">
        <f>IF(OR(Extractions!L78=2115,Extractions!L78=8110),Extractions!D78,"")</f>
        <v/>
      </c>
      <c r="D1703">
        <f>IF(C1703&lt;&gt;"",Extractions!M78*Extractions!N78,"")</f>
        <v/>
      </c>
      <c r="E1703" t="inlineStr">
        <is>
          <t>€</t>
        </is>
      </c>
    </row>
    <row r="1704">
      <c r="A1704" s="257" t="n"/>
      <c r="B1704" s="284" t="inlineStr">
        <is>
          <t>-</t>
        </is>
      </c>
      <c r="C1704">
        <f>IF(OR(Extractions!L79=2115,Extractions!L79=8110),Extractions!D79,"")</f>
        <v/>
      </c>
      <c r="D1704">
        <f>IF(C1704&lt;&gt;"",Extractions!M79*Extractions!N79,"")</f>
        <v/>
      </c>
      <c r="E1704" t="inlineStr">
        <is>
          <t>€</t>
        </is>
      </c>
    </row>
    <row r="1705">
      <c r="A1705" s="257" t="n"/>
      <c r="B1705" s="284" t="inlineStr">
        <is>
          <t>-</t>
        </is>
      </c>
      <c r="C1705">
        <f>IF(OR(Extractions!L80=2115,Extractions!L80=8110),Extractions!D80,"")</f>
        <v/>
      </c>
      <c r="D1705">
        <f>IF(C1705&lt;&gt;"",Extractions!M80*Extractions!N80,"")</f>
        <v/>
      </c>
      <c r="E1705" t="inlineStr">
        <is>
          <t>€</t>
        </is>
      </c>
    </row>
    <row r="1706">
      <c r="A1706" s="257" t="n"/>
      <c r="B1706" s="284" t="inlineStr">
        <is>
          <t>-</t>
        </is>
      </c>
      <c r="C1706">
        <f>IF(OR(Extractions!L81=2115,Extractions!L81=8110),Extractions!D81,"")</f>
        <v/>
      </c>
      <c r="D1706">
        <f>IF(C1706&lt;&gt;"",Extractions!M81*Extractions!N81,"")</f>
        <v/>
      </c>
      <c r="E1706" t="inlineStr">
        <is>
          <t>€</t>
        </is>
      </c>
    </row>
    <row r="1707">
      <c r="A1707" s="257" t="n"/>
      <c r="B1707" s="284" t="inlineStr">
        <is>
          <t>-</t>
        </is>
      </c>
      <c r="C1707">
        <f>IF(OR(Extractions!L82=2115,Extractions!L82=8110),Extractions!D82,"")</f>
        <v/>
      </c>
      <c r="D1707">
        <f>IF(C1707&lt;&gt;"",Extractions!M82*Extractions!N82,"")</f>
        <v/>
      </c>
      <c r="E1707" t="inlineStr">
        <is>
          <t>€</t>
        </is>
      </c>
    </row>
    <row r="1708">
      <c r="A1708" s="257" t="n"/>
      <c r="B1708" s="284" t="inlineStr">
        <is>
          <t>-</t>
        </is>
      </c>
      <c r="C1708">
        <f>IF(OR(Extractions!L83=2115,Extractions!L83=8110),Extractions!D83,"")</f>
        <v/>
      </c>
      <c r="D1708">
        <f>IF(C1708&lt;&gt;"",Extractions!M83*Extractions!N83,"")</f>
        <v/>
      </c>
      <c r="E1708" t="inlineStr">
        <is>
          <t>€</t>
        </is>
      </c>
    </row>
    <row r="1709">
      <c r="A1709" s="257" t="n"/>
      <c r="B1709" s="284" t="inlineStr">
        <is>
          <t>-</t>
        </is>
      </c>
      <c r="C1709">
        <f>IF(OR(Extractions!L84=2115,Extractions!L84=8110),Extractions!D84,"")</f>
        <v/>
      </c>
      <c r="D1709">
        <f>IF(C1709&lt;&gt;"",Extractions!M84*Extractions!N84,"")</f>
        <v/>
      </c>
      <c r="E1709" t="inlineStr">
        <is>
          <t>€</t>
        </is>
      </c>
    </row>
    <row r="1710">
      <c r="A1710" s="257" t="n"/>
      <c r="B1710" s="284" t="inlineStr">
        <is>
          <t>-</t>
        </is>
      </c>
      <c r="C1710">
        <f>IF(OR(Extractions!L85=2115,Extractions!L85=8110),Extractions!D85,"")</f>
        <v/>
      </c>
      <c r="D1710">
        <f>IF(C1710&lt;&gt;"",Extractions!M85*Extractions!N85,"")</f>
        <v/>
      </c>
      <c r="E1710" t="inlineStr">
        <is>
          <t>€</t>
        </is>
      </c>
    </row>
    <row r="1711">
      <c r="A1711" s="257" t="n"/>
      <c r="B1711" s="284" t="inlineStr">
        <is>
          <t>-</t>
        </is>
      </c>
      <c r="C1711">
        <f>IF(OR(Extractions!L86=2115,Extractions!L86=8110),Extractions!D86,"")</f>
        <v/>
      </c>
      <c r="D1711">
        <f>IF(C1711&lt;&gt;"",Extractions!M86*Extractions!N86,"")</f>
        <v/>
      </c>
      <c r="E1711" t="inlineStr">
        <is>
          <t>€</t>
        </is>
      </c>
    </row>
    <row r="1712">
      <c r="A1712" s="257" t="n"/>
      <c r="B1712" s="284" t="inlineStr">
        <is>
          <t>-</t>
        </is>
      </c>
      <c r="C1712">
        <f>IF(OR(Extractions!L87=2115,Extractions!L87=8110),Extractions!D87,"")</f>
        <v/>
      </c>
      <c r="D1712">
        <f>IF(C1712&lt;&gt;"",Extractions!M87*Extractions!N87,"")</f>
        <v/>
      </c>
      <c r="E1712" t="inlineStr">
        <is>
          <t>€</t>
        </is>
      </c>
    </row>
    <row r="1713">
      <c r="A1713" s="257" t="n"/>
      <c r="B1713" s="284" t="inlineStr">
        <is>
          <t>-</t>
        </is>
      </c>
      <c r="C1713">
        <f>IF(OR(Extractions!L88=2115,Extractions!L88=8110),Extractions!D88,"")</f>
        <v/>
      </c>
      <c r="D1713">
        <f>IF(C1713&lt;&gt;"",Extractions!M88*Extractions!N88,"")</f>
        <v/>
      </c>
      <c r="E1713" t="inlineStr">
        <is>
          <t>€</t>
        </is>
      </c>
    </row>
    <row r="1714">
      <c r="A1714" s="257" t="n"/>
      <c r="B1714" s="284" t="inlineStr">
        <is>
          <t>-</t>
        </is>
      </c>
      <c r="C1714">
        <f>IF(OR(Extractions!L89=2115,Extractions!L89=8110),Extractions!D89,"")</f>
        <v/>
      </c>
      <c r="D1714">
        <f>IF(C1714&lt;&gt;"",Extractions!M89*Extractions!N89,"")</f>
        <v/>
      </c>
      <c r="E1714" t="inlineStr">
        <is>
          <t>€</t>
        </is>
      </c>
    </row>
    <row r="1715">
      <c r="A1715" s="257" t="n"/>
      <c r="B1715" s="284" t="inlineStr">
        <is>
          <t>-</t>
        </is>
      </c>
      <c r="C1715">
        <f>IF(OR(Extractions!L90=2115,Extractions!L90=8110),Extractions!D90,"")</f>
        <v/>
      </c>
      <c r="D1715">
        <f>IF(C1715&lt;&gt;"",Extractions!M90*Extractions!N90,"")</f>
        <v/>
      </c>
      <c r="E1715" t="inlineStr">
        <is>
          <t>€</t>
        </is>
      </c>
    </row>
    <row r="1716">
      <c r="A1716" s="257" t="n"/>
      <c r="B1716" s="284" t="inlineStr">
        <is>
          <t>-</t>
        </is>
      </c>
      <c r="C1716">
        <f>IF(OR(Extractions!L91=2115,Extractions!L91=8110),Extractions!D91,"")</f>
        <v/>
      </c>
      <c r="D1716">
        <f>IF(C1716&lt;&gt;"",Extractions!M91*Extractions!N91,"")</f>
        <v/>
      </c>
      <c r="E1716" t="inlineStr">
        <is>
          <t>€</t>
        </is>
      </c>
    </row>
    <row r="1717">
      <c r="A1717" s="257" t="n"/>
      <c r="B1717" s="284" t="inlineStr">
        <is>
          <t>-</t>
        </is>
      </c>
      <c r="C1717">
        <f>IF(OR(Extractions!L92=2115,Extractions!L92=8110),Extractions!D92,"")</f>
        <v/>
      </c>
      <c r="D1717">
        <f>IF(C1717&lt;&gt;"",Extractions!M92*Extractions!N92,"")</f>
        <v/>
      </c>
      <c r="E1717" t="inlineStr">
        <is>
          <t>€</t>
        </is>
      </c>
    </row>
    <row r="1718">
      <c r="A1718" s="257" t="n"/>
      <c r="B1718" s="284" t="inlineStr">
        <is>
          <t>-</t>
        </is>
      </c>
      <c r="C1718">
        <f>IF(OR(Extractions!L93=2115,Extractions!L93=8110),Extractions!D93,"")</f>
        <v/>
      </c>
      <c r="D1718">
        <f>IF(C1718&lt;&gt;"",Extractions!M93*Extractions!N93,"")</f>
        <v/>
      </c>
      <c r="E1718" t="inlineStr">
        <is>
          <t>€</t>
        </is>
      </c>
    </row>
    <row r="1719">
      <c r="A1719" s="257" t="n"/>
      <c r="B1719" s="284" t="inlineStr">
        <is>
          <t>-</t>
        </is>
      </c>
      <c r="C1719">
        <f>IF(OR(Extractions!L94=2115,Extractions!L94=8110),Extractions!D94,"")</f>
        <v/>
      </c>
      <c r="D1719">
        <f>IF(C1719&lt;&gt;"",Extractions!M94*Extractions!N94,"")</f>
        <v/>
      </c>
      <c r="E1719" t="inlineStr">
        <is>
          <t>€</t>
        </is>
      </c>
    </row>
    <row r="1720">
      <c r="A1720" s="257" t="n"/>
      <c r="B1720" s="284" t="inlineStr">
        <is>
          <t>-</t>
        </is>
      </c>
      <c r="C1720">
        <f>IF(OR(Extractions!L95=2115,Extractions!L95=8110),Extractions!D95,"")</f>
        <v/>
      </c>
      <c r="D1720">
        <f>IF(C1720&lt;&gt;"",Extractions!M95*Extractions!N95,"")</f>
        <v/>
      </c>
      <c r="E1720" t="inlineStr">
        <is>
          <t>€</t>
        </is>
      </c>
    </row>
    <row r="1721">
      <c r="A1721" s="257" t="n"/>
      <c r="B1721" s="284" t="inlineStr">
        <is>
          <t>-</t>
        </is>
      </c>
      <c r="C1721">
        <f>IF(OR(Extractions!L96=2115,Extractions!L96=8110),Extractions!D96,"")</f>
        <v/>
      </c>
      <c r="D1721">
        <f>IF(C1721&lt;&gt;"",Extractions!M96*Extractions!N96,"")</f>
        <v/>
      </c>
      <c r="E1721" t="inlineStr">
        <is>
          <t>€</t>
        </is>
      </c>
    </row>
    <row r="1722">
      <c r="A1722" s="257" t="n"/>
      <c r="B1722" s="284" t="inlineStr">
        <is>
          <t>-</t>
        </is>
      </c>
      <c r="C1722">
        <f>IF(OR(Extractions!L97=2115,Extractions!L97=8110),Extractions!D97,"")</f>
        <v/>
      </c>
      <c r="D1722">
        <f>IF(C1722&lt;&gt;"",Extractions!M97*Extractions!N97,"")</f>
        <v/>
      </c>
      <c r="E1722" t="inlineStr">
        <is>
          <t>€</t>
        </is>
      </c>
    </row>
    <row r="1723">
      <c r="A1723" s="257" t="n"/>
      <c r="B1723" s="284" t="inlineStr">
        <is>
          <t>-</t>
        </is>
      </c>
      <c r="C1723">
        <f>IF(OR(Extractions!L98=2115,Extractions!L98=8110),Extractions!D98,"")</f>
        <v/>
      </c>
      <c r="D1723">
        <f>IF(C1723&lt;&gt;"",Extractions!M98*Extractions!N98,"")</f>
        <v/>
      </c>
      <c r="E1723" t="inlineStr">
        <is>
          <t>€</t>
        </is>
      </c>
    </row>
    <row r="1724">
      <c r="A1724" s="257" t="n"/>
      <c r="B1724" s="284" t="inlineStr">
        <is>
          <t>-</t>
        </is>
      </c>
      <c r="C1724">
        <f>IF(OR(Extractions!L99=2115,Extractions!L99=8110),Extractions!D99,"")</f>
        <v/>
      </c>
      <c r="D1724">
        <f>IF(C1724&lt;&gt;"",Extractions!M99*Extractions!N99,"")</f>
        <v/>
      </c>
      <c r="E1724" t="inlineStr">
        <is>
          <t>€</t>
        </is>
      </c>
    </row>
    <row r="1725">
      <c r="A1725" s="257" t="n"/>
      <c r="B1725" s="284" t="inlineStr">
        <is>
          <t>-</t>
        </is>
      </c>
      <c r="C1725">
        <f>IF(OR(Extractions!L100=2115,Extractions!L100=8110),Extractions!D100,"")</f>
        <v/>
      </c>
      <c r="D1725">
        <f>IF(C1725&lt;&gt;"",Extractions!M100*Extractions!N100,"")</f>
        <v/>
      </c>
      <c r="E1725" t="inlineStr">
        <is>
          <t>€</t>
        </is>
      </c>
    </row>
    <row r="1726">
      <c r="A1726" s="257" t="n"/>
      <c r="B1726" s="284" t="inlineStr">
        <is>
          <t>-</t>
        </is>
      </c>
      <c r="C1726">
        <f>IF(OR(Extractions!L101=2115,Extractions!L101=8110),Extractions!D101,"")</f>
        <v/>
      </c>
      <c r="D1726">
        <f>IF(C1726&lt;&gt;"",Extractions!M101*Extractions!N101,"")</f>
        <v/>
      </c>
      <c r="E1726" t="inlineStr">
        <is>
          <t>€</t>
        </is>
      </c>
    </row>
    <row r="1727">
      <c r="A1727" s="257" t="n"/>
      <c r="B1727" s="284" t="inlineStr">
        <is>
          <t>-</t>
        </is>
      </c>
      <c r="C1727">
        <f>IF(OR(Extractions!L102=2115,Extractions!L102=8110),Extractions!D102,"")</f>
        <v/>
      </c>
      <c r="D1727">
        <f>IF(C1727&lt;&gt;"",Extractions!M102*Extractions!N102,"")</f>
        <v/>
      </c>
      <c r="E1727" t="inlineStr">
        <is>
          <t>€</t>
        </is>
      </c>
    </row>
    <row r="1728">
      <c r="A1728" s="257" t="n"/>
      <c r="B1728" s="284" t="inlineStr">
        <is>
          <t>-</t>
        </is>
      </c>
      <c r="C1728">
        <f>IF(OR(Extractions!L103=2115,Extractions!L103=8110),Extractions!D103,"")</f>
        <v/>
      </c>
      <c r="D1728">
        <f>IF(C1728&lt;&gt;"",Extractions!M103*Extractions!N103,"")</f>
        <v/>
      </c>
      <c r="E1728" t="inlineStr">
        <is>
          <t>€</t>
        </is>
      </c>
    </row>
    <row r="1729">
      <c r="A1729" s="257" t="n"/>
      <c r="B1729" s="284" t="inlineStr">
        <is>
          <t>-</t>
        </is>
      </c>
      <c r="C1729">
        <f>IF(OR(Extractions!L104=2115,Extractions!L104=8110),Extractions!D104,"")</f>
        <v/>
      </c>
      <c r="D1729">
        <f>IF(C1729&lt;&gt;"",Extractions!M104*Extractions!N104,"")</f>
        <v/>
      </c>
      <c r="E1729" t="inlineStr">
        <is>
          <t>€</t>
        </is>
      </c>
    </row>
    <row r="1730">
      <c r="A1730" s="257" t="n"/>
      <c r="B1730" s="284" t="inlineStr">
        <is>
          <t>-</t>
        </is>
      </c>
      <c r="C1730">
        <f>IF(OR(Extractions!L105=2115,Extractions!L105=8110),Extractions!D105,"")</f>
        <v/>
      </c>
      <c r="D1730">
        <f>IF(C1730&lt;&gt;"",Extractions!M105*Extractions!N105,"")</f>
        <v/>
      </c>
      <c r="E1730" t="inlineStr">
        <is>
          <t>€</t>
        </is>
      </c>
    </row>
    <row r="1731">
      <c r="A1731" s="257" t="n"/>
      <c r="B1731" s="284" t="inlineStr">
        <is>
          <t>-</t>
        </is>
      </c>
      <c r="C1731">
        <f>IF(OR(Extractions!L106=2115,Extractions!L106=8110),Extractions!D106,"")</f>
        <v/>
      </c>
      <c r="D1731">
        <f>IF(C1731&lt;&gt;"",Extractions!M106*Extractions!N106,"")</f>
        <v/>
      </c>
      <c r="E1731" t="inlineStr">
        <is>
          <t>€</t>
        </is>
      </c>
    </row>
    <row r="1732">
      <c r="A1732" s="257" t="n"/>
      <c r="B1732" s="284" t="inlineStr">
        <is>
          <t>-</t>
        </is>
      </c>
      <c r="C1732">
        <f>IF(OR(Extractions!L107=2115,Extractions!L107=8110),Extractions!D107,"")</f>
        <v/>
      </c>
      <c r="D1732">
        <f>IF(C1732&lt;&gt;"",Extractions!M107*Extractions!N107,"")</f>
        <v/>
      </c>
      <c r="E1732" t="inlineStr">
        <is>
          <t>€</t>
        </is>
      </c>
    </row>
    <row r="1733">
      <c r="A1733" s="257" t="n"/>
      <c r="B1733" s="284" t="inlineStr">
        <is>
          <t>-</t>
        </is>
      </c>
      <c r="C1733">
        <f>IF(OR(Extractions!L108=2115,Extractions!L108=8110),Extractions!D108,"")</f>
        <v/>
      </c>
      <c r="D1733">
        <f>IF(C1733&lt;&gt;"",Extractions!M108*Extractions!N108,"")</f>
        <v/>
      </c>
      <c r="E1733" t="inlineStr">
        <is>
          <t>€</t>
        </is>
      </c>
    </row>
    <row r="1734">
      <c r="A1734" s="257" t="n"/>
      <c r="B1734" s="284" t="inlineStr">
        <is>
          <t>-</t>
        </is>
      </c>
      <c r="C1734">
        <f>IF(OR(Extractions!L109=2115,Extractions!L109=8110),Extractions!D109,"")</f>
        <v/>
      </c>
      <c r="D1734">
        <f>IF(C1734&lt;&gt;"",Extractions!M109*Extractions!N109,"")</f>
        <v/>
      </c>
      <c r="E1734" t="inlineStr">
        <is>
          <t>€</t>
        </is>
      </c>
    </row>
    <row r="1735">
      <c r="A1735" s="257" t="n"/>
      <c r="B1735" s="284" t="inlineStr">
        <is>
          <t>-</t>
        </is>
      </c>
      <c r="C1735">
        <f>IF(OR(Extractions!L110=2115,Extractions!L110=8110),Extractions!D110,"")</f>
        <v/>
      </c>
      <c r="D1735">
        <f>IF(C1735&lt;&gt;"",Extractions!M110*Extractions!N110,"")</f>
        <v/>
      </c>
      <c r="E1735" t="inlineStr">
        <is>
          <t>€</t>
        </is>
      </c>
    </row>
    <row r="1736">
      <c r="A1736" s="257" t="n"/>
      <c r="B1736" s="284" t="inlineStr">
        <is>
          <t>-</t>
        </is>
      </c>
      <c r="C1736">
        <f>IF(OR(Extractions!L111=2115,Extractions!L111=8110),Extractions!D111,"")</f>
        <v/>
      </c>
      <c r="D1736">
        <f>IF(C1736&lt;&gt;"",Extractions!M111*Extractions!N111,"")</f>
        <v/>
      </c>
      <c r="E1736" t="inlineStr">
        <is>
          <t>€</t>
        </is>
      </c>
    </row>
    <row r="1737">
      <c r="A1737" s="257" t="n"/>
      <c r="B1737" s="284" t="inlineStr">
        <is>
          <t>-</t>
        </is>
      </c>
      <c r="C1737">
        <f>IF(OR(Extractions!L112=2115,Extractions!L112=8110),Extractions!D112,"")</f>
        <v/>
      </c>
      <c r="D1737">
        <f>IF(C1737&lt;&gt;"",Extractions!M112*Extractions!N112,"")</f>
        <v/>
      </c>
      <c r="E1737" t="inlineStr">
        <is>
          <t>€</t>
        </is>
      </c>
    </row>
    <row r="1738">
      <c r="A1738" s="257" t="n"/>
      <c r="B1738" s="284" t="inlineStr">
        <is>
          <t>-</t>
        </is>
      </c>
      <c r="C1738">
        <f>IF(OR(Extractions!L113=2115,Extractions!L113=8110),Extractions!D113,"")</f>
        <v/>
      </c>
      <c r="D1738">
        <f>IF(C1738&lt;&gt;"",Extractions!M113*Extractions!N113,"")</f>
        <v/>
      </c>
      <c r="E1738" t="inlineStr">
        <is>
          <t>€</t>
        </is>
      </c>
    </row>
    <row r="1739">
      <c r="A1739" s="257" t="n"/>
      <c r="B1739" s="284" t="inlineStr">
        <is>
          <t>-</t>
        </is>
      </c>
      <c r="C1739">
        <f>IF(OR(Extractions!L114=2115,Extractions!L114=8110),Extractions!D114,"")</f>
        <v/>
      </c>
      <c r="D1739">
        <f>IF(C1739&lt;&gt;"",Extractions!M114*Extractions!N114,"")</f>
        <v/>
      </c>
      <c r="E1739" t="inlineStr">
        <is>
          <t>€</t>
        </is>
      </c>
    </row>
    <row r="1740">
      <c r="A1740" s="257" t="n"/>
      <c r="B1740" s="284" t="inlineStr">
        <is>
          <t>-</t>
        </is>
      </c>
      <c r="C1740">
        <f>IF(OR(Extractions!L115=2115,Extractions!L115=8110),Extractions!D115,"")</f>
        <v/>
      </c>
      <c r="D1740">
        <f>IF(C1740&lt;&gt;"",Extractions!M115*Extractions!N115,"")</f>
        <v/>
      </c>
      <c r="E1740" t="inlineStr">
        <is>
          <t>€</t>
        </is>
      </c>
    </row>
    <row r="1741">
      <c r="A1741" s="257" t="n"/>
      <c r="B1741" s="284" t="inlineStr">
        <is>
          <t>-</t>
        </is>
      </c>
      <c r="C1741">
        <f>IF(OR(Extractions!L116=2115,Extractions!L116=8110),Extractions!D116,"")</f>
        <v/>
      </c>
      <c r="D1741">
        <f>IF(C1741&lt;&gt;"",Extractions!M116*Extractions!N116,"")</f>
        <v/>
      </c>
      <c r="E1741" t="inlineStr">
        <is>
          <t>€</t>
        </is>
      </c>
    </row>
    <row r="1742">
      <c r="A1742" s="257" t="n"/>
      <c r="B1742" s="284" t="inlineStr">
        <is>
          <t>-</t>
        </is>
      </c>
      <c r="C1742">
        <f>IF(OR(Extractions!L117=2115,Extractions!L117=8110),Extractions!D117,"")</f>
        <v/>
      </c>
      <c r="D1742">
        <f>IF(C1742&lt;&gt;"",Extractions!M117*Extractions!N117,"")</f>
        <v/>
      </c>
      <c r="E1742" t="inlineStr">
        <is>
          <t>€</t>
        </is>
      </c>
    </row>
    <row r="1743">
      <c r="A1743" s="257" t="n"/>
      <c r="B1743" s="284" t="inlineStr">
        <is>
          <t>-</t>
        </is>
      </c>
      <c r="C1743">
        <f>IF(OR(Extractions!L118=2115,Extractions!L118=8110),Extractions!D118,"")</f>
        <v/>
      </c>
      <c r="D1743">
        <f>IF(C1743&lt;&gt;"",Extractions!M118*Extractions!N118,"")</f>
        <v/>
      </c>
      <c r="E1743" t="inlineStr">
        <is>
          <t>€</t>
        </is>
      </c>
    </row>
    <row r="1744">
      <c r="A1744" s="257" t="n"/>
      <c r="B1744" s="284" t="inlineStr">
        <is>
          <t>-</t>
        </is>
      </c>
      <c r="C1744">
        <f>IF(OR(Extractions!L119=2115,Extractions!L119=8110),Extractions!D119,"")</f>
        <v/>
      </c>
      <c r="D1744">
        <f>IF(C1744&lt;&gt;"",Extractions!M119*Extractions!N119,"")</f>
        <v/>
      </c>
      <c r="E1744" t="inlineStr">
        <is>
          <t>€</t>
        </is>
      </c>
    </row>
    <row r="1745">
      <c r="A1745" s="257" t="n"/>
      <c r="B1745" s="284" t="inlineStr">
        <is>
          <t>-</t>
        </is>
      </c>
      <c r="C1745">
        <f>IF(OR(Extractions!L120=2115,Extractions!L120=8110),Extractions!D120,"")</f>
        <v/>
      </c>
      <c r="D1745">
        <f>IF(C1745&lt;&gt;"",Extractions!M120*Extractions!N120,"")</f>
        <v/>
      </c>
      <c r="E1745" t="inlineStr">
        <is>
          <t>€</t>
        </is>
      </c>
    </row>
    <row r="1746">
      <c r="A1746" s="257" t="n"/>
      <c r="B1746" s="284" t="inlineStr">
        <is>
          <t>-</t>
        </is>
      </c>
      <c r="C1746">
        <f>IF(OR(Extractions!L121=2115,Extractions!L121=8110),Extractions!D121,"")</f>
        <v/>
      </c>
      <c r="D1746">
        <f>IF(C1746&lt;&gt;"",Extractions!M121*Extractions!N121,"")</f>
        <v/>
      </c>
      <c r="E1746" t="inlineStr">
        <is>
          <t>€</t>
        </is>
      </c>
    </row>
    <row r="1747">
      <c r="A1747" s="257" t="n"/>
      <c r="B1747" s="284" t="inlineStr">
        <is>
          <t>-</t>
        </is>
      </c>
      <c r="C1747">
        <f>IF(OR(Extractions!L122=2115,Extractions!L122=8110),Extractions!D122,"")</f>
        <v/>
      </c>
      <c r="D1747">
        <f>IF(C1747&lt;&gt;"",Extractions!M122*Extractions!N122,"")</f>
        <v/>
      </c>
      <c r="E1747" t="inlineStr">
        <is>
          <t>€</t>
        </is>
      </c>
    </row>
    <row r="1748">
      <c r="A1748" s="257" t="n"/>
      <c r="B1748" s="284" t="inlineStr">
        <is>
          <t>-</t>
        </is>
      </c>
      <c r="C1748">
        <f>IF(OR(Extractions!L123=2115,Extractions!L123=8110),Extractions!D123,"")</f>
        <v/>
      </c>
      <c r="D1748">
        <f>IF(C1748&lt;&gt;"",Extractions!M123*Extractions!N123,"")</f>
        <v/>
      </c>
      <c r="E1748" t="inlineStr">
        <is>
          <t>€</t>
        </is>
      </c>
    </row>
    <row r="1749">
      <c r="A1749" s="257" t="n"/>
      <c r="B1749" s="284" t="inlineStr">
        <is>
          <t>-</t>
        </is>
      </c>
      <c r="C1749">
        <f>IF(OR(Extractions!L124=2115,Extractions!L124=8110),Extractions!D124,"")</f>
        <v/>
      </c>
      <c r="D1749">
        <f>IF(C1749&lt;&gt;"",Extractions!M124*Extractions!N124,"")</f>
        <v/>
      </c>
      <c r="E1749" t="inlineStr">
        <is>
          <t>€</t>
        </is>
      </c>
    </row>
    <row r="1750">
      <c r="A1750" s="257" t="n"/>
      <c r="B1750" s="284" t="inlineStr">
        <is>
          <t>-</t>
        </is>
      </c>
      <c r="C1750">
        <f>IF(OR(Extractions!L125=2115,Extractions!L125=8110),Extractions!D125,"")</f>
        <v/>
      </c>
      <c r="D1750">
        <f>IF(C1750&lt;&gt;"",Extractions!M125*Extractions!N125,"")</f>
        <v/>
      </c>
      <c r="E1750" t="inlineStr">
        <is>
          <t>€</t>
        </is>
      </c>
    </row>
    <row r="1751">
      <c r="A1751" s="257" t="n"/>
      <c r="B1751" s="284" t="inlineStr">
        <is>
          <t>-</t>
        </is>
      </c>
      <c r="C1751">
        <f>IF(OR(Extractions!L126=2115,Extractions!L126=8110),Extractions!D126,"")</f>
        <v/>
      </c>
      <c r="D1751">
        <f>IF(C1751&lt;&gt;"",Extractions!M126*Extractions!N126,"")</f>
        <v/>
      </c>
      <c r="E1751" t="inlineStr">
        <is>
          <t>€</t>
        </is>
      </c>
    </row>
    <row r="1752">
      <c r="A1752" s="257" t="n"/>
      <c r="B1752" s="284" t="inlineStr">
        <is>
          <t>-</t>
        </is>
      </c>
      <c r="C1752">
        <f>IF(OR(Extractions!L127=2115,Extractions!L127=8110),Extractions!D127,"")</f>
        <v/>
      </c>
      <c r="D1752">
        <f>IF(C1752&lt;&gt;"",Extractions!M127*Extractions!N127,"")</f>
        <v/>
      </c>
      <c r="E1752" t="inlineStr">
        <is>
          <t>€</t>
        </is>
      </c>
    </row>
    <row r="1753">
      <c r="A1753" s="257" t="n"/>
      <c r="B1753" s="284" t="inlineStr">
        <is>
          <t>-</t>
        </is>
      </c>
      <c r="C1753">
        <f>IF(OR(Extractions!L128=2115,Extractions!L128=8110),Extractions!D128,"")</f>
        <v/>
      </c>
      <c r="D1753">
        <f>IF(C1753&lt;&gt;"",Extractions!M128*Extractions!N128,"")</f>
        <v/>
      </c>
      <c r="E1753" t="inlineStr">
        <is>
          <t>€</t>
        </is>
      </c>
    </row>
    <row r="1754">
      <c r="A1754" s="257" t="n"/>
      <c r="B1754" s="284" t="inlineStr">
        <is>
          <t>-</t>
        </is>
      </c>
      <c r="C1754">
        <f>IF(OR(Extractions!L129=2115,Extractions!L129=8110),Extractions!D129,"")</f>
        <v/>
      </c>
      <c r="D1754">
        <f>IF(C1754&lt;&gt;"",Extractions!M129*Extractions!N129,"")</f>
        <v/>
      </c>
      <c r="E1754" t="inlineStr">
        <is>
          <t>€</t>
        </is>
      </c>
    </row>
    <row r="1755">
      <c r="A1755" s="257" t="n"/>
      <c r="B1755" s="284" t="inlineStr">
        <is>
          <t>-</t>
        </is>
      </c>
      <c r="C1755">
        <f>IF(OR(Extractions!L130=2115,Extractions!L130=8110),Extractions!D130,"")</f>
        <v/>
      </c>
      <c r="D1755">
        <f>IF(C1755&lt;&gt;"",Extractions!M130*Extractions!N130,"")</f>
        <v/>
      </c>
      <c r="E1755" t="inlineStr">
        <is>
          <t>€</t>
        </is>
      </c>
    </row>
    <row r="1756">
      <c r="A1756" s="257" t="n"/>
      <c r="B1756" s="284" t="inlineStr">
        <is>
          <t>-</t>
        </is>
      </c>
      <c r="C1756">
        <f>IF(OR(Extractions!L131=2115,Extractions!L131=8110),Extractions!D131,"")</f>
        <v/>
      </c>
      <c r="D1756">
        <f>IF(C1756&lt;&gt;"",Extractions!M131*Extractions!N131,"")</f>
        <v/>
      </c>
      <c r="E1756" t="inlineStr">
        <is>
          <t>€</t>
        </is>
      </c>
    </row>
    <row r="1757">
      <c r="A1757" s="257" t="n"/>
      <c r="B1757" s="284" t="inlineStr">
        <is>
          <t>-</t>
        </is>
      </c>
      <c r="C1757">
        <f>IF(OR(Extractions!L132=2115,Extractions!L132=8110),Extractions!D132,"")</f>
        <v/>
      </c>
      <c r="D1757">
        <f>IF(C1757&lt;&gt;"",Extractions!M132*Extractions!N132,"")</f>
        <v/>
      </c>
      <c r="E1757" t="inlineStr">
        <is>
          <t>€</t>
        </is>
      </c>
    </row>
    <row r="1758">
      <c r="A1758" s="257" t="n"/>
      <c r="B1758" s="284" t="inlineStr">
        <is>
          <t>-</t>
        </is>
      </c>
      <c r="C1758">
        <f>IF(OR(Extractions!L133=2115,Extractions!L133=8110),Extractions!D133,"")</f>
        <v/>
      </c>
      <c r="D1758">
        <f>IF(C1758&lt;&gt;"",Extractions!M133*Extractions!N133,"")</f>
        <v/>
      </c>
      <c r="E1758" t="inlineStr">
        <is>
          <t>€</t>
        </is>
      </c>
    </row>
    <row r="1759">
      <c r="A1759" s="257" t="n"/>
      <c r="B1759" s="284" t="inlineStr">
        <is>
          <t>-</t>
        </is>
      </c>
      <c r="C1759">
        <f>IF(OR(Extractions!L134=2115,Extractions!L134=8110),Extractions!D134,"")</f>
        <v/>
      </c>
      <c r="D1759">
        <f>IF(C1759&lt;&gt;"",Extractions!M134*Extractions!N134,"")</f>
        <v/>
      </c>
      <c r="E1759" t="inlineStr">
        <is>
          <t>€</t>
        </is>
      </c>
    </row>
    <row r="1760">
      <c r="A1760" s="257" t="n"/>
      <c r="B1760" s="284" t="inlineStr">
        <is>
          <t>-</t>
        </is>
      </c>
      <c r="C1760">
        <f>IF(OR(Extractions!L135=2115,Extractions!L135=8110),Extractions!D135,"")</f>
        <v/>
      </c>
      <c r="D1760">
        <f>IF(C1760&lt;&gt;"",Extractions!M135*Extractions!N135,"")</f>
        <v/>
      </c>
      <c r="E1760" t="inlineStr">
        <is>
          <t>€</t>
        </is>
      </c>
    </row>
    <row r="1761">
      <c r="A1761" s="257" t="n"/>
      <c r="B1761" s="284" t="inlineStr">
        <is>
          <t>-</t>
        </is>
      </c>
      <c r="C1761">
        <f>IF(OR(Extractions!L136=2115,Extractions!L136=8110),Extractions!D136,"")</f>
        <v/>
      </c>
      <c r="D1761">
        <f>IF(C1761&lt;&gt;"",Extractions!M136*Extractions!N136,"")</f>
        <v/>
      </c>
      <c r="E1761" t="inlineStr">
        <is>
          <t>€</t>
        </is>
      </c>
    </row>
    <row r="1762">
      <c r="A1762" s="257" t="n"/>
      <c r="B1762" s="284" t="inlineStr">
        <is>
          <t>-</t>
        </is>
      </c>
      <c r="C1762">
        <f>IF(OR(Extractions!L137=2115,Extractions!L137=8110),Extractions!D137,"")</f>
        <v/>
      </c>
      <c r="D1762">
        <f>IF(C1762&lt;&gt;"",Extractions!M137*Extractions!N137,"")</f>
        <v/>
      </c>
      <c r="E1762" t="inlineStr">
        <is>
          <t>€</t>
        </is>
      </c>
    </row>
    <row r="1763">
      <c r="A1763" s="257" t="n"/>
      <c r="B1763" s="284" t="inlineStr">
        <is>
          <t>-</t>
        </is>
      </c>
      <c r="C1763">
        <f>IF(OR(Extractions!L138=2115,Extractions!L138=8110),Extractions!D138,"")</f>
        <v/>
      </c>
      <c r="D1763">
        <f>IF(C1763&lt;&gt;"",Extractions!M138*Extractions!N138,"")</f>
        <v/>
      </c>
      <c r="E1763" t="inlineStr">
        <is>
          <t>€</t>
        </is>
      </c>
    </row>
    <row r="1764">
      <c r="A1764" s="257" t="n"/>
      <c r="B1764" s="284" t="inlineStr">
        <is>
          <t>-</t>
        </is>
      </c>
      <c r="C1764">
        <f>IF(OR(Extractions!L139=2115,Extractions!L139=8110),Extractions!D139,"")</f>
        <v/>
      </c>
      <c r="D1764">
        <f>IF(C1764&lt;&gt;"",Extractions!M139*Extractions!N139,"")</f>
        <v/>
      </c>
      <c r="E1764" t="inlineStr">
        <is>
          <t>€</t>
        </is>
      </c>
    </row>
    <row r="1765">
      <c r="A1765" s="257" t="n"/>
      <c r="B1765" s="284" t="inlineStr">
        <is>
          <t>-</t>
        </is>
      </c>
      <c r="C1765">
        <f>IF(OR(Extractions!L140=2115,Extractions!L140=8110),Extractions!D140,"")</f>
        <v/>
      </c>
      <c r="D1765">
        <f>IF(C1765&lt;&gt;"",Extractions!M140*Extractions!N140,"")</f>
        <v/>
      </c>
      <c r="E1765" t="inlineStr">
        <is>
          <t>€</t>
        </is>
      </c>
    </row>
    <row r="1766">
      <c r="A1766" s="257" t="n"/>
      <c r="B1766" s="284" t="inlineStr">
        <is>
          <t>-</t>
        </is>
      </c>
      <c r="C1766">
        <f>IF(OR(Extractions!L141=2115,Extractions!L141=8110),Extractions!D141,"")</f>
        <v/>
      </c>
      <c r="D1766">
        <f>IF(C1766&lt;&gt;"",Extractions!M141*Extractions!N141,"")</f>
        <v/>
      </c>
      <c r="E1766" t="inlineStr">
        <is>
          <t>€</t>
        </is>
      </c>
    </row>
    <row r="1767">
      <c r="A1767" s="257" t="n"/>
      <c r="B1767" s="284" t="inlineStr">
        <is>
          <t>-</t>
        </is>
      </c>
      <c r="C1767">
        <f>IF(OR(Extractions!L142=2115,Extractions!L142=8110),Extractions!D142,"")</f>
        <v/>
      </c>
      <c r="D1767">
        <f>IF(C1767&lt;&gt;"",Extractions!M142*Extractions!N142,"")</f>
        <v/>
      </c>
      <c r="E1767" t="inlineStr">
        <is>
          <t>€</t>
        </is>
      </c>
    </row>
    <row r="1768">
      <c r="A1768" s="257" t="n"/>
      <c r="B1768" s="284" t="inlineStr">
        <is>
          <t>-</t>
        </is>
      </c>
      <c r="C1768">
        <f>IF(OR(Extractions!L143=2115,Extractions!L143=8110),Extractions!D143,"")</f>
        <v/>
      </c>
      <c r="D1768">
        <f>IF(C1768&lt;&gt;"",Extractions!M143*Extractions!N143,"")</f>
        <v/>
      </c>
      <c r="E1768" t="inlineStr">
        <is>
          <t>€</t>
        </is>
      </c>
    </row>
    <row r="1769">
      <c r="A1769" s="257" t="n"/>
      <c r="B1769" s="284" t="inlineStr">
        <is>
          <t>-</t>
        </is>
      </c>
      <c r="C1769">
        <f>IF(OR(Extractions!L144=2115,Extractions!L144=8110),Extractions!D144,"")</f>
        <v/>
      </c>
      <c r="D1769">
        <f>IF(C1769&lt;&gt;"",Extractions!M144*Extractions!N144,"")</f>
        <v/>
      </c>
      <c r="E1769" t="inlineStr">
        <is>
          <t>€</t>
        </is>
      </c>
    </row>
    <row r="1770">
      <c r="A1770" s="257" t="n"/>
      <c r="B1770" s="284" t="inlineStr">
        <is>
          <t>-</t>
        </is>
      </c>
      <c r="C1770">
        <f>IF(OR(Extractions!L145=2115,Extractions!L145=8110),Extractions!D145,"")</f>
        <v/>
      </c>
      <c r="D1770">
        <f>IF(C1770&lt;&gt;"",Extractions!M145*Extractions!N145,"")</f>
        <v/>
      </c>
      <c r="E1770" t="inlineStr">
        <is>
          <t>€</t>
        </is>
      </c>
    </row>
    <row r="1771">
      <c r="A1771" s="257" t="n"/>
      <c r="B1771" s="284" t="inlineStr">
        <is>
          <t>-</t>
        </is>
      </c>
      <c r="C1771">
        <f>IF(OR(Extractions!L146=2115,Extractions!L146=8110),Extractions!D146,"")</f>
        <v/>
      </c>
      <c r="D1771">
        <f>IF(C1771&lt;&gt;"",Extractions!M146*Extractions!N146,"")</f>
        <v/>
      </c>
      <c r="E1771" t="inlineStr">
        <is>
          <t>€</t>
        </is>
      </c>
    </row>
    <row r="1772">
      <c r="A1772" s="257" t="n"/>
      <c r="B1772" s="284" t="inlineStr">
        <is>
          <t>-</t>
        </is>
      </c>
      <c r="C1772">
        <f>IF(OR(Extractions!L147=2115,Extractions!L147=8110),Extractions!D147,"")</f>
        <v/>
      </c>
      <c r="D1772">
        <f>IF(C1772&lt;&gt;"",Extractions!M147*Extractions!N147,"")</f>
        <v/>
      </c>
      <c r="E1772" t="inlineStr">
        <is>
          <t>€</t>
        </is>
      </c>
    </row>
    <row r="1773">
      <c r="A1773" s="257" t="n"/>
      <c r="B1773" s="284" t="inlineStr">
        <is>
          <t>-</t>
        </is>
      </c>
      <c r="C1773">
        <f>IF(OR(Extractions!L148=2115,Extractions!L148=8110),Extractions!D148,"")</f>
        <v/>
      </c>
      <c r="D1773">
        <f>IF(C1773&lt;&gt;"",Extractions!M148*Extractions!N148,"")</f>
        <v/>
      </c>
      <c r="E1773" t="inlineStr">
        <is>
          <t>€</t>
        </is>
      </c>
    </row>
    <row r="1774">
      <c r="A1774" s="257" t="n"/>
      <c r="B1774" s="284" t="inlineStr">
        <is>
          <t>-</t>
        </is>
      </c>
      <c r="C1774">
        <f>IF(OR(Extractions!L149=2115,Extractions!L149=8110),Extractions!D149,"")</f>
        <v/>
      </c>
      <c r="D1774">
        <f>IF(C1774&lt;&gt;"",Extractions!M149*Extractions!N149,"")</f>
        <v/>
      </c>
      <c r="E1774" t="inlineStr">
        <is>
          <t>€</t>
        </is>
      </c>
    </row>
    <row r="1775">
      <c r="A1775" s="257" t="n"/>
      <c r="B1775" s="284" t="inlineStr">
        <is>
          <t>-</t>
        </is>
      </c>
      <c r="C1775">
        <f>IF(OR(Extractions!L150=2115,Extractions!L150=8110),Extractions!D150,"")</f>
        <v/>
      </c>
      <c r="D1775">
        <f>IF(C1775&lt;&gt;"",Extractions!M150*Extractions!N150,"")</f>
        <v/>
      </c>
      <c r="E1775" t="inlineStr">
        <is>
          <t>€</t>
        </is>
      </c>
    </row>
    <row r="1776">
      <c r="A1776" s="257" t="n"/>
      <c r="B1776" s="284" t="inlineStr">
        <is>
          <t>-</t>
        </is>
      </c>
      <c r="C1776">
        <f>IF(OR(Extractions!L151=2115,Extractions!L151=8110),Extractions!D151,"")</f>
        <v/>
      </c>
      <c r="D1776">
        <f>IF(C1776&lt;&gt;"",Extractions!M151*Extractions!N151,"")</f>
        <v/>
      </c>
      <c r="E1776" t="inlineStr">
        <is>
          <t>€</t>
        </is>
      </c>
    </row>
    <row r="1777">
      <c r="A1777" s="257" t="n"/>
      <c r="B1777" s="284" t="inlineStr">
        <is>
          <t>-</t>
        </is>
      </c>
      <c r="C1777">
        <f>IF(OR(Extractions!L152=2115,Extractions!L152=8110),Extractions!D152,"")</f>
        <v/>
      </c>
      <c r="D1777">
        <f>IF(C1777&lt;&gt;"",Extractions!M152*Extractions!N152,"")</f>
        <v/>
      </c>
      <c r="E1777" t="inlineStr">
        <is>
          <t>€</t>
        </is>
      </c>
    </row>
    <row r="1778">
      <c r="A1778" s="257" t="n"/>
      <c r="B1778" s="284" t="inlineStr">
        <is>
          <t>-</t>
        </is>
      </c>
      <c r="C1778">
        <f>IF(OR(Extractions!L153=2115,Extractions!L153=8110),Extractions!D153,"")</f>
        <v/>
      </c>
      <c r="D1778">
        <f>IF(C1778&lt;&gt;"",Extractions!M153*Extractions!N153,"")</f>
        <v/>
      </c>
      <c r="E1778" t="inlineStr">
        <is>
          <t>€</t>
        </is>
      </c>
    </row>
    <row r="1779">
      <c r="A1779" s="257" t="n"/>
      <c r="B1779" s="284" t="inlineStr">
        <is>
          <t>-</t>
        </is>
      </c>
      <c r="C1779">
        <f>IF(OR(Extractions!L154=2115,Extractions!L154=8110),Extractions!D154,"")</f>
        <v/>
      </c>
      <c r="D1779">
        <f>IF(C1779&lt;&gt;"",Extractions!M154*Extractions!N154,"")</f>
        <v/>
      </c>
      <c r="E1779" t="inlineStr">
        <is>
          <t>€</t>
        </is>
      </c>
    </row>
    <row r="1780">
      <c r="A1780" s="257" t="n"/>
      <c r="B1780" s="284" t="inlineStr">
        <is>
          <t>-</t>
        </is>
      </c>
      <c r="C1780">
        <f>IF(OR(Extractions!L155=2115,Extractions!L155=8110),Extractions!D155,"")</f>
        <v/>
      </c>
      <c r="D1780">
        <f>IF(C1780&lt;&gt;"",Extractions!M155*Extractions!N155,"")</f>
        <v/>
      </c>
      <c r="E1780" t="inlineStr">
        <is>
          <t>€</t>
        </is>
      </c>
    </row>
    <row r="1781">
      <c r="A1781" s="257" t="n"/>
      <c r="B1781" s="284" t="inlineStr">
        <is>
          <t>-</t>
        </is>
      </c>
      <c r="C1781">
        <f>IF(OR(Extractions!L156=2115,Extractions!L156=8110),Extractions!D156,"")</f>
        <v/>
      </c>
      <c r="D1781">
        <f>IF(C1781&lt;&gt;"",Extractions!M156*Extractions!N156,"")</f>
        <v/>
      </c>
      <c r="E1781" t="inlineStr">
        <is>
          <t>€</t>
        </is>
      </c>
    </row>
    <row r="1782">
      <c r="A1782" s="257" t="n"/>
      <c r="B1782" s="284" t="inlineStr">
        <is>
          <t>-</t>
        </is>
      </c>
      <c r="C1782">
        <f>IF(OR(Extractions!L157=2115,Extractions!L157=8110),Extractions!D157,"")</f>
        <v/>
      </c>
      <c r="D1782">
        <f>IF(C1782&lt;&gt;"",Extractions!M157*Extractions!N157,"")</f>
        <v/>
      </c>
      <c r="E1782" t="inlineStr">
        <is>
          <t>€</t>
        </is>
      </c>
    </row>
    <row r="1783">
      <c r="A1783" s="257" t="n"/>
      <c r="B1783" s="284" t="inlineStr">
        <is>
          <t>-</t>
        </is>
      </c>
      <c r="C1783">
        <f>IF(OR(Extractions!L158=2115,Extractions!L158=8110),Extractions!D158,"")</f>
        <v/>
      </c>
      <c r="D1783">
        <f>IF(C1783&lt;&gt;"",Extractions!M158*Extractions!N158,"")</f>
        <v/>
      </c>
      <c r="E1783" t="inlineStr">
        <is>
          <t>€</t>
        </is>
      </c>
    </row>
    <row r="1784">
      <c r="A1784" s="257" t="n"/>
      <c r="B1784" s="284" t="inlineStr">
        <is>
          <t>-</t>
        </is>
      </c>
      <c r="C1784">
        <f>IF(OR(Extractions!L159=2115,Extractions!L159=8110),Extractions!D159,"")</f>
        <v/>
      </c>
      <c r="D1784">
        <f>IF(C1784&lt;&gt;"",Extractions!M159*Extractions!N159,"")</f>
        <v/>
      </c>
      <c r="E1784" t="inlineStr">
        <is>
          <t>€</t>
        </is>
      </c>
    </row>
    <row r="1785">
      <c r="A1785" s="257" t="n"/>
      <c r="B1785" s="284" t="inlineStr">
        <is>
          <t>-</t>
        </is>
      </c>
      <c r="C1785">
        <f>IF(OR(Extractions!L160=2115,Extractions!L160=8110),Extractions!D160,"")</f>
        <v/>
      </c>
      <c r="D1785">
        <f>IF(C1785&lt;&gt;"",Extractions!M160*Extractions!N160,"")</f>
        <v/>
      </c>
      <c r="E1785" t="inlineStr">
        <is>
          <t>€</t>
        </is>
      </c>
    </row>
    <row r="1786">
      <c r="A1786" s="257" t="n"/>
      <c r="B1786" s="284" t="inlineStr">
        <is>
          <t>-</t>
        </is>
      </c>
      <c r="C1786">
        <f>IF(OR(Extractions!L161=2115,Extractions!L161=8110),Extractions!D161,"")</f>
        <v/>
      </c>
      <c r="D1786">
        <f>IF(C1786&lt;&gt;"",Extractions!M161*Extractions!N161,"")</f>
        <v/>
      </c>
      <c r="E1786" t="inlineStr">
        <is>
          <t>€</t>
        </is>
      </c>
    </row>
    <row r="1787">
      <c r="A1787" s="257" t="n"/>
      <c r="B1787" s="284" t="inlineStr">
        <is>
          <t>-</t>
        </is>
      </c>
      <c r="C1787">
        <f>IF(OR(Extractions!L162=2115,Extractions!L162=8110),Extractions!D162,"")</f>
        <v/>
      </c>
      <c r="D1787">
        <f>IF(C1787&lt;&gt;"",Extractions!M162*Extractions!N162,"")</f>
        <v/>
      </c>
      <c r="E1787" t="inlineStr">
        <is>
          <t>€</t>
        </is>
      </c>
    </row>
    <row r="1788">
      <c r="A1788" s="257" t="n"/>
      <c r="B1788" s="284" t="inlineStr">
        <is>
          <t>-</t>
        </is>
      </c>
      <c r="C1788">
        <f>IF(OR(Extractions!L163=2115,Extractions!L163=8110),Extractions!D163,"")</f>
        <v/>
      </c>
      <c r="D1788">
        <f>IF(C1788&lt;&gt;"",Extractions!M163*Extractions!N163,"")</f>
        <v/>
      </c>
      <c r="E1788" t="inlineStr">
        <is>
          <t>€</t>
        </is>
      </c>
    </row>
    <row r="1789">
      <c r="A1789" s="257" t="n"/>
      <c r="B1789" s="284" t="inlineStr">
        <is>
          <t>-</t>
        </is>
      </c>
      <c r="C1789">
        <f>IF(OR(Extractions!L164=2115,Extractions!L164=8110),Extractions!D164,"")</f>
        <v/>
      </c>
      <c r="D1789">
        <f>IF(C1789&lt;&gt;"",Extractions!M164*Extractions!N164,"")</f>
        <v/>
      </c>
      <c r="E1789" t="inlineStr">
        <is>
          <t>€</t>
        </is>
      </c>
    </row>
    <row r="1790">
      <c r="A1790" s="257" t="n"/>
      <c r="B1790" s="284" t="inlineStr">
        <is>
          <t>-</t>
        </is>
      </c>
      <c r="C1790">
        <f>IF(OR(Extractions!L165=2115,Extractions!L165=8110),Extractions!D165,"")</f>
        <v/>
      </c>
      <c r="D1790">
        <f>IF(C1790&lt;&gt;"",Extractions!M165*Extractions!N165,"")</f>
        <v/>
      </c>
      <c r="E1790" t="inlineStr">
        <is>
          <t>€</t>
        </is>
      </c>
    </row>
    <row r="1791">
      <c r="A1791" s="257" t="n"/>
      <c r="B1791" s="284" t="inlineStr">
        <is>
          <t>-</t>
        </is>
      </c>
      <c r="C1791">
        <f>IF(OR(Extractions!L166=2115,Extractions!L166=8110),Extractions!D166,"")</f>
        <v/>
      </c>
      <c r="D1791">
        <f>IF(C1791&lt;&gt;"",Extractions!M166*Extractions!N166,"")</f>
        <v/>
      </c>
      <c r="E1791" t="inlineStr">
        <is>
          <t>€</t>
        </is>
      </c>
    </row>
    <row r="1792">
      <c r="A1792" s="257" t="n"/>
      <c r="B1792" s="284" t="inlineStr">
        <is>
          <t>-</t>
        </is>
      </c>
      <c r="C1792">
        <f>IF(OR(Extractions!L167=2115,Extractions!L167=8110),Extractions!D167,"")</f>
        <v/>
      </c>
      <c r="D1792">
        <f>IF(C1792&lt;&gt;"",Extractions!M167*Extractions!N167,"")</f>
        <v/>
      </c>
      <c r="E1792" t="inlineStr">
        <is>
          <t>€</t>
        </is>
      </c>
    </row>
    <row r="1793">
      <c r="A1793" s="257" t="n"/>
      <c r="B1793" s="284" t="inlineStr">
        <is>
          <t>-</t>
        </is>
      </c>
      <c r="C1793">
        <f>IF(OR(Extractions!L168=2115,Extractions!L168=8110),Extractions!D168,"")</f>
        <v/>
      </c>
      <c r="D1793">
        <f>IF(C1793&lt;&gt;"",Extractions!M168*Extractions!N168,"")</f>
        <v/>
      </c>
      <c r="E1793" t="inlineStr">
        <is>
          <t>€</t>
        </is>
      </c>
    </row>
    <row r="1794">
      <c r="A1794" s="257" t="n"/>
      <c r="B1794" s="284" t="inlineStr">
        <is>
          <t>-</t>
        </is>
      </c>
      <c r="C1794">
        <f>IF(OR(Extractions!L169=2115,Extractions!L169=8110),Extractions!D169,"")</f>
        <v/>
      </c>
      <c r="D1794">
        <f>IF(C1794&lt;&gt;"",Extractions!M169*Extractions!N169,"")</f>
        <v/>
      </c>
      <c r="E1794" t="inlineStr">
        <is>
          <t>€</t>
        </is>
      </c>
    </row>
    <row r="1795">
      <c r="A1795" s="257" t="n"/>
      <c r="B1795" s="284" t="inlineStr">
        <is>
          <t>-</t>
        </is>
      </c>
      <c r="C1795">
        <f>IF(OR(Extractions!L170=2115,Extractions!L170=8110),Extractions!D170,"")</f>
        <v/>
      </c>
      <c r="D1795">
        <f>IF(C1795&lt;&gt;"",Extractions!M170*Extractions!N170,"")</f>
        <v/>
      </c>
      <c r="E1795" t="inlineStr">
        <is>
          <t>€</t>
        </is>
      </c>
    </row>
    <row r="1796">
      <c r="A1796" s="257" t="n"/>
      <c r="B1796" s="284" t="inlineStr">
        <is>
          <t>-</t>
        </is>
      </c>
      <c r="C1796">
        <f>IF(OR(Extractions!L171=2115,Extractions!L171=8110),Extractions!D171,"")</f>
        <v/>
      </c>
      <c r="D1796">
        <f>IF(C1796&lt;&gt;"",Extractions!M171*Extractions!N171,"")</f>
        <v/>
      </c>
      <c r="E1796" t="inlineStr">
        <is>
          <t>€</t>
        </is>
      </c>
    </row>
    <row r="1797">
      <c r="A1797" s="257" t="n"/>
      <c r="B1797" s="284" t="inlineStr">
        <is>
          <t>-</t>
        </is>
      </c>
      <c r="C1797">
        <f>IF(OR(Extractions!L172=2115,Extractions!L172=8110),Extractions!D172,"")</f>
        <v/>
      </c>
      <c r="D1797">
        <f>IF(C1797&lt;&gt;"",Extractions!M172*Extractions!N172,"")</f>
        <v/>
      </c>
      <c r="E1797" t="inlineStr">
        <is>
          <t>€</t>
        </is>
      </c>
    </row>
    <row r="1798">
      <c r="A1798" s="257" t="n"/>
      <c r="B1798" s="284" t="inlineStr">
        <is>
          <t>-</t>
        </is>
      </c>
      <c r="C1798">
        <f>IF(OR(Extractions!L173=2115,Extractions!L173=8110),Extractions!D173,"")</f>
        <v/>
      </c>
      <c r="D1798">
        <f>IF(C1798&lt;&gt;"",Extractions!M173*Extractions!N173,"")</f>
        <v/>
      </c>
      <c r="E1798" t="inlineStr">
        <is>
          <t>€</t>
        </is>
      </c>
    </row>
    <row r="1799">
      <c r="A1799" s="257" t="n"/>
      <c r="B1799" s="284" t="inlineStr">
        <is>
          <t>-</t>
        </is>
      </c>
      <c r="C1799">
        <f>IF(OR(Extractions!L174=2115,Extractions!L174=8110),Extractions!D174,"")</f>
        <v/>
      </c>
      <c r="D1799">
        <f>IF(C1799&lt;&gt;"",Extractions!M174*Extractions!N174,"")</f>
        <v/>
      </c>
      <c r="E1799" t="inlineStr">
        <is>
          <t>€</t>
        </is>
      </c>
    </row>
    <row r="1800">
      <c r="A1800" s="257" t="n"/>
      <c r="B1800" s="284" t="inlineStr">
        <is>
          <t>-</t>
        </is>
      </c>
      <c r="C1800">
        <f>IF(OR(Extractions!L175=2115,Extractions!L175=8110),Extractions!D175,"")</f>
        <v/>
      </c>
      <c r="D1800">
        <f>IF(C1800&lt;&gt;"",Extractions!M175*Extractions!N175,"")</f>
        <v/>
      </c>
      <c r="E1800" t="inlineStr">
        <is>
          <t>€</t>
        </is>
      </c>
    </row>
    <row r="1801">
      <c r="A1801" s="257" t="n"/>
      <c r="B1801" s="284" t="inlineStr">
        <is>
          <t>-</t>
        </is>
      </c>
      <c r="C1801">
        <f>IF(OR(Extractions!L176=2115,Extractions!L176=8110),Extractions!D176,"")</f>
        <v/>
      </c>
      <c r="D1801">
        <f>IF(C1801&lt;&gt;"",Extractions!M176*Extractions!N176,"")</f>
        <v/>
      </c>
      <c r="E1801" t="inlineStr">
        <is>
          <t>€</t>
        </is>
      </c>
    </row>
    <row r="1802">
      <c r="A1802" s="257" t="n"/>
      <c r="B1802" s="284" t="inlineStr">
        <is>
          <t>-</t>
        </is>
      </c>
      <c r="C1802">
        <f>IF(OR(Extractions!L177=2115,Extractions!L177=8110),Extractions!D177,"")</f>
        <v/>
      </c>
      <c r="D1802">
        <f>IF(C1802&lt;&gt;"",Extractions!M177*Extractions!N177,"")</f>
        <v/>
      </c>
      <c r="E1802" t="inlineStr">
        <is>
          <t>€</t>
        </is>
      </c>
    </row>
    <row r="1803">
      <c r="A1803" s="257" t="n"/>
      <c r="B1803" s="284" t="inlineStr">
        <is>
          <t>-</t>
        </is>
      </c>
      <c r="C1803">
        <f>IF(OR(Extractions!L178=2115,Extractions!L178=8110),Extractions!D178,"")</f>
        <v/>
      </c>
      <c r="D1803">
        <f>IF(C1803&lt;&gt;"",Extractions!M178*Extractions!N178,"")</f>
        <v/>
      </c>
      <c r="E1803" t="inlineStr">
        <is>
          <t>€</t>
        </is>
      </c>
    </row>
    <row r="1804">
      <c r="A1804" s="257" t="n"/>
      <c r="B1804" s="284" t="inlineStr">
        <is>
          <t>-</t>
        </is>
      </c>
      <c r="C1804">
        <f>IF(OR(Extractions!L179=2115,Extractions!L179=8110),Extractions!D179,"")</f>
        <v/>
      </c>
      <c r="D1804">
        <f>IF(C1804&lt;&gt;"",Extractions!M179*Extractions!N179,"")</f>
        <v/>
      </c>
      <c r="E1804" t="inlineStr">
        <is>
          <t>€</t>
        </is>
      </c>
    </row>
    <row r="1805">
      <c r="A1805" s="257" t="n"/>
      <c r="B1805" s="284" t="inlineStr">
        <is>
          <t>-</t>
        </is>
      </c>
      <c r="C1805">
        <f>IF(OR(Extractions!L180=2115,Extractions!L180=8110),Extractions!D180,"")</f>
        <v/>
      </c>
      <c r="D1805">
        <f>IF(C1805&lt;&gt;"",Extractions!M180*Extractions!N180,"")</f>
        <v/>
      </c>
      <c r="E1805" t="inlineStr">
        <is>
          <t>€</t>
        </is>
      </c>
    </row>
    <row r="1806">
      <c r="A1806" s="257" t="n"/>
      <c r="B1806" s="284" t="inlineStr">
        <is>
          <t>-</t>
        </is>
      </c>
      <c r="C1806">
        <f>IF(OR(Extractions!L181=2115,Extractions!L181=8110),Extractions!D181,"")</f>
        <v/>
      </c>
      <c r="D1806">
        <f>IF(C1806&lt;&gt;"",Extractions!M181*Extractions!N181,"")</f>
        <v/>
      </c>
      <c r="E1806" t="inlineStr">
        <is>
          <t>€</t>
        </is>
      </c>
    </row>
    <row r="1807">
      <c r="A1807" s="257" t="n"/>
      <c r="B1807" s="284" t="inlineStr">
        <is>
          <t>-</t>
        </is>
      </c>
      <c r="C1807">
        <f>IF(OR(Extractions!L182=2115,Extractions!L182=8110),Extractions!D182,"")</f>
        <v/>
      </c>
      <c r="D1807">
        <f>IF(C1807&lt;&gt;"",Extractions!M182*Extractions!N182,"")</f>
        <v/>
      </c>
      <c r="E1807" t="inlineStr">
        <is>
          <t>€</t>
        </is>
      </c>
    </row>
    <row r="1808">
      <c r="A1808" s="257" t="n"/>
      <c r="B1808" s="284" t="inlineStr">
        <is>
          <t>-</t>
        </is>
      </c>
      <c r="C1808">
        <f>IF(OR(Extractions!L183=2115,Extractions!L183=8110),Extractions!D183,"")</f>
        <v/>
      </c>
      <c r="D1808">
        <f>IF(C1808&lt;&gt;"",Extractions!M183*Extractions!N183,"")</f>
        <v/>
      </c>
      <c r="E1808" t="inlineStr">
        <is>
          <t>€</t>
        </is>
      </c>
    </row>
    <row r="1809">
      <c r="A1809" s="257" t="n"/>
      <c r="B1809" s="284" t="inlineStr">
        <is>
          <t>-</t>
        </is>
      </c>
      <c r="C1809">
        <f>IF(OR(Extractions!L184=2115,Extractions!L184=8110),Extractions!D184,"")</f>
        <v/>
      </c>
      <c r="D1809">
        <f>IF(C1809&lt;&gt;"",Extractions!M184*Extractions!N184,"")</f>
        <v/>
      </c>
      <c r="E1809" t="inlineStr">
        <is>
          <t>€</t>
        </is>
      </c>
    </row>
    <row r="1810">
      <c r="A1810" s="257" t="n"/>
      <c r="B1810" s="284" t="inlineStr">
        <is>
          <t>-</t>
        </is>
      </c>
      <c r="C1810">
        <f>IF(OR(Extractions!L185=2115,Extractions!L185=8110),Extractions!D185,"")</f>
        <v/>
      </c>
      <c r="D1810">
        <f>IF(C1810&lt;&gt;"",Extractions!M185*Extractions!N185,"")</f>
        <v/>
      </c>
      <c r="E1810" t="inlineStr">
        <is>
          <t>€</t>
        </is>
      </c>
    </row>
    <row r="1811">
      <c r="A1811" s="257" t="n"/>
      <c r="B1811" s="284" t="inlineStr">
        <is>
          <t>-</t>
        </is>
      </c>
      <c r="C1811">
        <f>IF(OR(Extractions!L186=2115,Extractions!L186=8110),Extractions!D186,"")</f>
        <v/>
      </c>
      <c r="D1811">
        <f>IF(C1811&lt;&gt;"",Extractions!M186*Extractions!N186,"")</f>
        <v/>
      </c>
      <c r="E1811" t="inlineStr">
        <is>
          <t>€</t>
        </is>
      </c>
    </row>
    <row r="1812">
      <c r="A1812" s="257" t="n"/>
      <c r="B1812" s="284" t="inlineStr">
        <is>
          <t>-</t>
        </is>
      </c>
      <c r="C1812">
        <f>IF(OR(Extractions!L187=2115,Extractions!L187=8110),Extractions!D187,"")</f>
        <v/>
      </c>
      <c r="D1812">
        <f>IF(C1812&lt;&gt;"",Extractions!M187*Extractions!N187,"")</f>
        <v/>
      </c>
      <c r="E1812" t="inlineStr">
        <is>
          <t>€</t>
        </is>
      </c>
    </row>
    <row r="1813">
      <c r="A1813" s="257" t="n"/>
      <c r="B1813" s="284" t="inlineStr">
        <is>
          <t>-</t>
        </is>
      </c>
      <c r="C1813">
        <f>IF(OR(Extractions!L188=2115,Extractions!L188=8110),Extractions!D188,"")</f>
        <v/>
      </c>
      <c r="D1813">
        <f>IF(C1813&lt;&gt;"",Extractions!M188*Extractions!N188,"")</f>
        <v/>
      </c>
      <c r="E1813" t="inlineStr">
        <is>
          <t>€</t>
        </is>
      </c>
    </row>
    <row r="1814">
      <c r="A1814" s="257" t="n"/>
      <c r="B1814" s="284" t="inlineStr">
        <is>
          <t>-</t>
        </is>
      </c>
      <c r="C1814">
        <f>IF(OR(Extractions!L189=2115,Extractions!L189=8110),Extractions!D189,"")</f>
        <v/>
      </c>
      <c r="D1814">
        <f>IF(C1814&lt;&gt;"",Extractions!M189*Extractions!N189,"")</f>
        <v/>
      </c>
      <c r="E1814" t="inlineStr">
        <is>
          <t>€</t>
        </is>
      </c>
    </row>
    <row r="1815">
      <c r="A1815" s="257" t="n"/>
      <c r="B1815" s="284" t="inlineStr">
        <is>
          <t>-</t>
        </is>
      </c>
      <c r="C1815">
        <f>IF(OR(Extractions!L190=2115,Extractions!L190=8110),Extractions!D190,"")</f>
        <v/>
      </c>
      <c r="D1815">
        <f>IF(C1815&lt;&gt;"",Extractions!M190*Extractions!N190,"")</f>
        <v/>
      </c>
      <c r="E1815" t="inlineStr">
        <is>
          <t>€</t>
        </is>
      </c>
    </row>
    <row r="1816">
      <c r="A1816" s="257" t="n"/>
      <c r="B1816" s="284" t="inlineStr">
        <is>
          <t>-</t>
        </is>
      </c>
      <c r="C1816">
        <f>IF(OR(Extractions!L191=2115,Extractions!L191=8110),Extractions!D191,"")</f>
        <v/>
      </c>
      <c r="D1816">
        <f>IF(C1816&lt;&gt;"",Extractions!M191*Extractions!N191,"")</f>
        <v/>
      </c>
      <c r="E1816" t="inlineStr">
        <is>
          <t>€</t>
        </is>
      </c>
    </row>
    <row r="1817">
      <c r="A1817" s="257" t="n"/>
      <c r="B1817" s="284" t="inlineStr">
        <is>
          <t>-</t>
        </is>
      </c>
      <c r="C1817">
        <f>IF(OR(Extractions!L192=2115,Extractions!L192=8110),Extractions!D192,"")</f>
        <v/>
      </c>
      <c r="D1817">
        <f>IF(C1817&lt;&gt;"",Extractions!M192*Extractions!N192,"")</f>
        <v/>
      </c>
      <c r="E1817" t="inlineStr">
        <is>
          <t>€</t>
        </is>
      </c>
    </row>
    <row r="1818">
      <c r="A1818" s="257" t="n"/>
      <c r="B1818" s="284" t="inlineStr">
        <is>
          <t>-</t>
        </is>
      </c>
      <c r="C1818">
        <f>IF(OR(Extractions!L193=2115,Extractions!L193=8110),Extractions!D193,"")</f>
        <v/>
      </c>
      <c r="D1818">
        <f>IF(C1818&lt;&gt;"",Extractions!M193*Extractions!N193,"")</f>
        <v/>
      </c>
      <c r="E1818" t="inlineStr">
        <is>
          <t>€</t>
        </is>
      </c>
    </row>
    <row r="1819">
      <c r="A1819" s="257" t="n"/>
      <c r="B1819" s="284" t="inlineStr">
        <is>
          <t>-</t>
        </is>
      </c>
      <c r="C1819">
        <f>IF(OR(Extractions!L194=2115,Extractions!L194=8110),Extractions!D194,"")</f>
        <v/>
      </c>
      <c r="D1819">
        <f>IF(C1819&lt;&gt;"",Extractions!M194*Extractions!N194,"")</f>
        <v/>
      </c>
      <c r="E1819" t="inlineStr">
        <is>
          <t>€</t>
        </is>
      </c>
    </row>
    <row r="1820">
      <c r="A1820" s="257" t="n"/>
      <c r="B1820" s="284" t="inlineStr">
        <is>
          <t>-</t>
        </is>
      </c>
      <c r="C1820">
        <f>IF(OR(Extractions!L195=2115,Extractions!L195=8110),Extractions!D195,"")</f>
        <v/>
      </c>
      <c r="D1820">
        <f>IF(C1820&lt;&gt;"",Extractions!M195*Extractions!N195,"")</f>
        <v/>
      </c>
      <c r="E1820" t="inlineStr">
        <is>
          <t>€</t>
        </is>
      </c>
    </row>
    <row r="1821">
      <c r="A1821" s="257" t="n"/>
      <c r="B1821" s="284" t="inlineStr">
        <is>
          <t>-</t>
        </is>
      </c>
      <c r="C1821">
        <f>IF(OR(Extractions!L196=2115,Extractions!L196=8110),Extractions!D196,"")</f>
        <v/>
      </c>
      <c r="D1821">
        <f>IF(C1821&lt;&gt;"",Extractions!M196*Extractions!N196,"")</f>
        <v/>
      </c>
      <c r="E1821" t="inlineStr">
        <is>
          <t>€</t>
        </is>
      </c>
    </row>
    <row r="1822">
      <c r="A1822" s="257" t="n"/>
      <c r="B1822" s="284" t="inlineStr">
        <is>
          <t>-</t>
        </is>
      </c>
      <c r="C1822">
        <f>IF(OR(Extractions!L197=2115,Extractions!L197=8110),Extractions!D197,"")</f>
        <v/>
      </c>
      <c r="D1822">
        <f>IF(C1822&lt;&gt;"",Extractions!M197*Extractions!N197,"")</f>
        <v/>
      </c>
      <c r="E1822" t="inlineStr">
        <is>
          <t>€</t>
        </is>
      </c>
    </row>
    <row r="1823">
      <c r="A1823" s="257" t="n"/>
      <c r="B1823" s="284" t="inlineStr">
        <is>
          <t>-</t>
        </is>
      </c>
      <c r="C1823">
        <f>IF(OR(Extractions!L198=2115,Extractions!L198=8110),Extractions!D198,"")</f>
        <v/>
      </c>
      <c r="D1823">
        <f>IF(C1823&lt;&gt;"",Extractions!M198*Extractions!N198,"")</f>
        <v/>
      </c>
      <c r="E1823" t="inlineStr">
        <is>
          <t>€</t>
        </is>
      </c>
    </row>
    <row r="1824">
      <c r="A1824" s="257" t="n"/>
      <c r="B1824" s="284" t="inlineStr">
        <is>
          <t>-</t>
        </is>
      </c>
      <c r="C1824">
        <f>IF(OR(Extractions!L199=2115,Extractions!L199=8110),Extractions!D199,"")</f>
        <v/>
      </c>
      <c r="D1824">
        <f>IF(C1824&lt;&gt;"",Extractions!M199*Extractions!N199,"")</f>
        <v/>
      </c>
      <c r="E1824" t="inlineStr">
        <is>
          <t>€</t>
        </is>
      </c>
    </row>
    <row r="1825">
      <c r="A1825" s="257" t="n"/>
      <c r="B1825" s="284" t="inlineStr">
        <is>
          <t>-</t>
        </is>
      </c>
      <c r="C1825">
        <f>IF(OR(Extractions!L200=2115,Extractions!L200=8110),Extractions!D200,"")</f>
        <v/>
      </c>
      <c r="D1825">
        <f>IF(C1825&lt;&gt;"",Extractions!M200*Extractions!N200,"")</f>
        <v/>
      </c>
      <c r="E1825" t="inlineStr">
        <is>
          <t>€</t>
        </is>
      </c>
    </row>
    <row r="1826">
      <c r="A1826" s="257" t="n"/>
      <c r="B1826" s="284" t="inlineStr">
        <is>
          <t>-</t>
        </is>
      </c>
      <c r="C1826">
        <f>IF(OR(Extractions!L201=2115,Extractions!L201=8110),Extractions!D201,"")</f>
        <v/>
      </c>
      <c r="D1826">
        <f>IF(C1826&lt;&gt;"",Extractions!M201*Extractions!N201,"")</f>
        <v/>
      </c>
      <c r="E1826" t="inlineStr">
        <is>
          <t>€</t>
        </is>
      </c>
    </row>
    <row r="1827">
      <c r="B1827" s="284" t="n"/>
      <c r="C1827" s="288" t="inlineStr">
        <is>
          <t>ne pas supprimer cette ligne</t>
        </is>
      </c>
    </row>
    <row r="1828" customFormat="1" s="246">
      <c r="B1828" s="282" t="inlineStr">
        <is>
          <t>→</t>
        </is>
      </c>
      <c r="C1828" s="286" t="inlineStr">
        <is>
          <t xml:space="preserve">ACTIVITE PARTIELLE : </t>
        </is>
      </c>
    </row>
    <row r="1829">
      <c r="A1829" s="257" t="n"/>
      <c r="B1829" s="284" t="inlineStr">
        <is>
          <t>-</t>
        </is>
      </c>
      <c r="C1829">
        <f>IF(Extractions!L2="PARTIEL",Extractions!D2,"")</f>
        <v/>
      </c>
      <c r="D1829">
        <f>IF(C1829&lt;&gt;"",Extractions!M2*Extractions!N2,"")</f>
        <v/>
      </c>
      <c r="E1829" t="inlineStr">
        <is>
          <t>€</t>
        </is>
      </c>
    </row>
    <row r="1830">
      <c r="A1830" s="257" t="n"/>
      <c r="B1830" s="284" t="inlineStr">
        <is>
          <t>-</t>
        </is>
      </c>
      <c r="C1830">
        <f>IF(Extractions!L3="PARTIEL",Extractions!D3,"")</f>
        <v/>
      </c>
      <c r="D1830">
        <f>IF(C1830&lt;&gt;"",Extractions!M3*Extractions!N3,"")</f>
        <v/>
      </c>
      <c r="E1830" t="inlineStr">
        <is>
          <t>€</t>
        </is>
      </c>
    </row>
    <row r="1831">
      <c r="A1831" s="257" t="n"/>
      <c r="B1831" s="284" t="inlineStr">
        <is>
          <t>-</t>
        </is>
      </c>
      <c r="C1831">
        <f>IF(Extractions!L4="PARTIEL",Extractions!D4,"")</f>
        <v/>
      </c>
      <c r="D1831">
        <f>IF(C1831&lt;&gt;"",Extractions!M4*Extractions!N4,"")</f>
        <v/>
      </c>
      <c r="E1831" t="inlineStr">
        <is>
          <t>€</t>
        </is>
      </c>
    </row>
    <row r="1832">
      <c r="A1832" s="257" t="n"/>
      <c r="B1832" s="284" t="inlineStr">
        <is>
          <t>-</t>
        </is>
      </c>
      <c r="C1832">
        <f>IF(Extractions!L5="PARTIEL",Extractions!D5,"")</f>
        <v/>
      </c>
      <c r="D1832">
        <f>IF(C1832&lt;&gt;"",Extractions!M5*Extractions!N5,"")</f>
        <v/>
      </c>
      <c r="E1832" t="inlineStr">
        <is>
          <t>€</t>
        </is>
      </c>
    </row>
    <row r="1833">
      <c r="A1833" s="257" t="n"/>
      <c r="B1833" s="284" t="inlineStr">
        <is>
          <t>-</t>
        </is>
      </c>
      <c r="C1833">
        <f>IF(Extractions!L6="PARTIEL",Extractions!D6,"")</f>
        <v/>
      </c>
      <c r="D1833">
        <f>IF(C1833&lt;&gt;"",Extractions!M6*Extractions!N6,"")</f>
        <v/>
      </c>
      <c r="E1833" t="inlineStr">
        <is>
          <t>€</t>
        </is>
      </c>
    </row>
    <row r="1834">
      <c r="A1834" s="257" t="n"/>
      <c r="B1834" s="284" t="inlineStr">
        <is>
          <t>-</t>
        </is>
      </c>
      <c r="C1834">
        <f>IF(Extractions!L7="PARTIEL",Extractions!D7,"")</f>
        <v/>
      </c>
      <c r="D1834">
        <f>IF(C1834&lt;&gt;"",Extractions!M7*Extractions!N7,"")</f>
        <v/>
      </c>
      <c r="E1834" t="inlineStr">
        <is>
          <t>€</t>
        </is>
      </c>
    </row>
    <row r="1835">
      <c r="A1835" s="257" t="n"/>
      <c r="B1835" s="284" t="inlineStr">
        <is>
          <t>-</t>
        </is>
      </c>
      <c r="C1835">
        <f>IF(Extractions!L8="PARTIEL",Extractions!D8,"")</f>
        <v/>
      </c>
      <c r="D1835">
        <f>IF(C1835&lt;&gt;"",Extractions!M8*Extractions!N8,"")</f>
        <v/>
      </c>
      <c r="E1835" t="inlineStr">
        <is>
          <t>€</t>
        </is>
      </c>
    </row>
    <row r="1836">
      <c r="A1836" s="257" t="n"/>
      <c r="B1836" s="284" t="inlineStr">
        <is>
          <t>-</t>
        </is>
      </c>
      <c r="C1836">
        <f>IF(Extractions!L9="PARTIEL",Extractions!D9,"")</f>
        <v/>
      </c>
      <c r="D1836">
        <f>IF(C1836&lt;&gt;"",Extractions!M9*Extractions!N9,"")</f>
        <v/>
      </c>
      <c r="E1836" t="inlineStr">
        <is>
          <t>€</t>
        </is>
      </c>
    </row>
    <row r="1837">
      <c r="A1837" s="257" t="n"/>
      <c r="B1837" s="284" t="inlineStr">
        <is>
          <t>-</t>
        </is>
      </c>
      <c r="C1837">
        <f>IF(Extractions!L10="PARTIEL",Extractions!D10,"")</f>
        <v/>
      </c>
      <c r="D1837">
        <f>IF(C1837&lt;&gt;"",Extractions!M10*Extractions!N10,"")</f>
        <v/>
      </c>
      <c r="E1837" t="inlineStr">
        <is>
          <t>€</t>
        </is>
      </c>
    </row>
    <row r="1838">
      <c r="A1838" s="257" t="n"/>
      <c r="B1838" s="284" t="inlineStr">
        <is>
          <t>-</t>
        </is>
      </c>
      <c r="C1838">
        <f>IF(Extractions!L11="PARTIEL",Extractions!D11,"")</f>
        <v/>
      </c>
      <c r="D1838">
        <f>IF(C1838&lt;&gt;"",Extractions!M11*Extractions!N11,"")</f>
        <v/>
      </c>
      <c r="E1838" t="inlineStr">
        <is>
          <t>€</t>
        </is>
      </c>
    </row>
    <row r="1839">
      <c r="A1839" s="257" t="n"/>
      <c r="B1839" s="284" t="inlineStr">
        <is>
          <t>-</t>
        </is>
      </c>
      <c r="C1839">
        <f>IF(Extractions!L12="PARTIEL",Extractions!D12,"")</f>
        <v/>
      </c>
      <c r="D1839">
        <f>IF(C1839&lt;&gt;"",Extractions!M12*Extractions!N12,"")</f>
        <v/>
      </c>
      <c r="E1839" t="inlineStr">
        <is>
          <t>€</t>
        </is>
      </c>
    </row>
    <row r="1840">
      <c r="A1840" s="257" t="n"/>
      <c r="B1840" s="284" t="inlineStr">
        <is>
          <t>-</t>
        </is>
      </c>
      <c r="C1840">
        <f>IF(Extractions!L13="PARTIEL",Extractions!D13,"")</f>
        <v/>
      </c>
      <c r="D1840">
        <f>IF(C1840&lt;&gt;"",Extractions!M13*Extractions!N13,"")</f>
        <v/>
      </c>
      <c r="E1840" t="inlineStr">
        <is>
          <t>€</t>
        </is>
      </c>
    </row>
    <row r="1841">
      <c r="A1841" s="257" t="n"/>
      <c r="B1841" s="284" t="inlineStr">
        <is>
          <t>-</t>
        </is>
      </c>
      <c r="C1841">
        <f>IF(Extractions!L14="PARTIEL",Extractions!D14,"")</f>
        <v/>
      </c>
      <c r="D1841">
        <f>IF(C1841&lt;&gt;"",Extractions!M14*Extractions!N14,"")</f>
        <v/>
      </c>
      <c r="E1841" t="inlineStr">
        <is>
          <t>€</t>
        </is>
      </c>
    </row>
    <row r="1842">
      <c r="A1842" s="257" t="n"/>
      <c r="B1842" s="284" t="inlineStr">
        <is>
          <t>-</t>
        </is>
      </c>
      <c r="C1842">
        <f>IF(Extractions!L15="PARTIEL",Extractions!D15,"")</f>
        <v/>
      </c>
      <c r="D1842">
        <f>IF(C1842&lt;&gt;"",Extractions!M15*Extractions!N15,"")</f>
        <v/>
      </c>
      <c r="E1842" t="inlineStr">
        <is>
          <t>€</t>
        </is>
      </c>
    </row>
    <row r="1843">
      <c r="A1843" s="257" t="n"/>
      <c r="B1843" s="284" t="inlineStr">
        <is>
          <t>-</t>
        </is>
      </c>
      <c r="C1843">
        <f>IF(Extractions!L16="PARTIEL",Extractions!D16,"")</f>
        <v/>
      </c>
      <c r="D1843">
        <f>IF(C1843&lt;&gt;"",Extractions!M16*Extractions!N16,"")</f>
        <v/>
      </c>
      <c r="E1843" t="inlineStr">
        <is>
          <t>€</t>
        </is>
      </c>
    </row>
    <row r="1844">
      <c r="A1844" s="257" t="n"/>
      <c r="B1844" s="284" t="inlineStr">
        <is>
          <t>-</t>
        </is>
      </c>
      <c r="C1844">
        <f>IF(Extractions!L17="PARTIEL",Extractions!D17,"")</f>
        <v/>
      </c>
      <c r="D1844">
        <f>IF(C1844&lt;&gt;"",Extractions!M17*Extractions!N17,"")</f>
        <v/>
      </c>
      <c r="E1844" t="inlineStr">
        <is>
          <t>€</t>
        </is>
      </c>
    </row>
    <row r="1845">
      <c r="A1845" s="257" t="n"/>
      <c r="B1845" s="284" t="inlineStr">
        <is>
          <t>-</t>
        </is>
      </c>
      <c r="C1845">
        <f>IF(Extractions!L18="PARTIEL",Extractions!D18,"")</f>
        <v/>
      </c>
      <c r="D1845">
        <f>IF(C1845&lt;&gt;"",Extractions!M18*Extractions!N18,"")</f>
        <v/>
      </c>
      <c r="E1845" t="inlineStr">
        <is>
          <t>€</t>
        </is>
      </c>
    </row>
    <row r="1846">
      <c r="A1846" s="257" t="n"/>
      <c r="B1846" s="284" t="inlineStr">
        <is>
          <t>-</t>
        </is>
      </c>
      <c r="C1846">
        <f>IF(Extractions!L19="PARTIEL",Extractions!D19,"")</f>
        <v/>
      </c>
      <c r="D1846">
        <f>IF(C1846&lt;&gt;"",Extractions!M19*Extractions!N19,"")</f>
        <v/>
      </c>
      <c r="E1846" t="inlineStr">
        <is>
          <t>€</t>
        </is>
      </c>
    </row>
    <row r="1847">
      <c r="A1847" s="257" t="n"/>
      <c r="B1847" s="284" t="inlineStr">
        <is>
          <t>-</t>
        </is>
      </c>
      <c r="C1847">
        <f>IF(Extractions!L20="PARTIEL",Extractions!D20,"")</f>
        <v/>
      </c>
      <c r="D1847">
        <f>IF(C1847&lt;&gt;"",Extractions!M20*Extractions!N20,"")</f>
        <v/>
      </c>
      <c r="E1847" t="inlineStr">
        <is>
          <t>€</t>
        </is>
      </c>
    </row>
    <row r="1848">
      <c r="A1848" s="257" t="n"/>
      <c r="B1848" s="284" t="inlineStr">
        <is>
          <t>-</t>
        </is>
      </c>
      <c r="C1848">
        <f>IF(Extractions!L21="PARTIEL",Extractions!D21,"")</f>
        <v/>
      </c>
      <c r="D1848">
        <f>IF(C1848&lt;&gt;"",Extractions!M21*Extractions!N21,"")</f>
        <v/>
      </c>
      <c r="E1848" t="inlineStr">
        <is>
          <t>€</t>
        </is>
      </c>
    </row>
    <row r="1849">
      <c r="A1849" s="257" t="n"/>
      <c r="B1849" s="284" t="inlineStr">
        <is>
          <t>-</t>
        </is>
      </c>
      <c r="C1849">
        <f>IF(Extractions!L22="PARTIEL",Extractions!D22,"")</f>
        <v/>
      </c>
      <c r="D1849">
        <f>IF(C1849&lt;&gt;"",Extractions!M22*Extractions!N22,"")</f>
        <v/>
      </c>
      <c r="E1849" t="inlineStr">
        <is>
          <t>€</t>
        </is>
      </c>
    </row>
    <row r="1850">
      <c r="A1850" s="257" t="n"/>
      <c r="B1850" s="284" t="inlineStr">
        <is>
          <t>-</t>
        </is>
      </c>
      <c r="C1850">
        <f>IF(Extractions!L23="PARTIEL",Extractions!D23,"")</f>
        <v/>
      </c>
      <c r="D1850">
        <f>IF(C1850&lt;&gt;"",Extractions!M23*Extractions!N23,"")</f>
        <v/>
      </c>
      <c r="E1850" t="inlineStr">
        <is>
          <t>€</t>
        </is>
      </c>
    </row>
    <row r="1851">
      <c r="A1851" s="257" t="n"/>
      <c r="B1851" s="284" t="inlineStr">
        <is>
          <t>-</t>
        </is>
      </c>
      <c r="C1851">
        <f>IF(Extractions!L24="PARTIEL",Extractions!D24,"")</f>
        <v/>
      </c>
      <c r="D1851">
        <f>IF(C1851&lt;&gt;"",Extractions!M24*Extractions!N24,"")</f>
        <v/>
      </c>
      <c r="E1851" t="inlineStr">
        <is>
          <t>€</t>
        </is>
      </c>
    </row>
    <row r="1852">
      <c r="A1852" s="257" t="n"/>
      <c r="B1852" s="284" t="inlineStr">
        <is>
          <t>-</t>
        </is>
      </c>
      <c r="C1852">
        <f>IF(Extractions!L25="PARTIEL",Extractions!D25,"")</f>
        <v/>
      </c>
      <c r="D1852">
        <f>IF(C1852&lt;&gt;"",Extractions!M25*Extractions!N25,"")</f>
        <v/>
      </c>
      <c r="E1852" t="inlineStr">
        <is>
          <t>€</t>
        </is>
      </c>
    </row>
    <row r="1853">
      <c r="A1853" s="257" t="n"/>
      <c r="B1853" s="284" t="inlineStr">
        <is>
          <t>-</t>
        </is>
      </c>
      <c r="C1853">
        <f>IF(Extractions!L26="PARTIEL",Extractions!D26,"")</f>
        <v/>
      </c>
      <c r="D1853">
        <f>IF(C1853&lt;&gt;"",Extractions!M26*Extractions!N26,"")</f>
        <v/>
      </c>
      <c r="E1853" t="inlineStr">
        <is>
          <t>€</t>
        </is>
      </c>
    </row>
    <row r="1854">
      <c r="A1854" s="257" t="n"/>
      <c r="B1854" s="284" t="inlineStr">
        <is>
          <t>-</t>
        </is>
      </c>
      <c r="C1854">
        <f>IF(Extractions!L27="PARTIEL",Extractions!D27,"")</f>
        <v/>
      </c>
      <c r="D1854">
        <f>IF(C1854&lt;&gt;"",Extractions!M27*Extractions!N27,"")</f>
        <v/>
      </c>
      <c r="E1854" t="inlineStr">
        <is>
          <t>€</t>
        </is>
      </c>
    </row>
    <row r="1855">
      <c r="A1855" s="257" t="n"/>
      <c r="B1855" s="284" t="inlineStr">
        <is>
          <t>-</t>
        </is>
      </c>
      <c r="C1855">
        <f>IF(Extractions!L28="PARTIEL",Extractions!D28,"")</f>
        <v/>
      </c>
      <c r="D1855">
        <f>IF(C1855&lt;&gt;"",Extractions!M28*Extractions!N28,"")</f>
        <v/>
      </c>
      <c r="E1855" t="inlineStr">
        <is>
          <t>€</t>
        </is>
      </c>
    </row>
    <row r="1856">
      <c r="A1856" s="257" t="n"/>
      <c r="B1856" s="284" t="inlineStr">
        <is>
          <t>-</t>
        </is>
      </c>
      <c r="C1856">
        <f>IF(Extractions!L29="PARTIEL",Extractions!D29,"")</f>
        <v/>
      </c>
      <c r="D1856">
        <f>IF(C1856&lt;&gt;"",Extractions!M29*Extractions!N29,"")</f>
        <v/>
      </c>
      <c r="E1856" t="inlineStr">
        <is>
          <t>€</t>
        </is>
      </c>
    </row>
    <row r="1857">
      <c r="A1857" s="257" t="n"/>
      <c r="B1857" s="284" t="inlineStr">
        <is>
          <t>-</t>
        </is>
      </c>
      <c r="C1857">
        <f>IF(Extractions!L30="PARTIEL",Extractions!D30,"")</f>
        <v/>
      </c>
      <c r="D1857">
        <f>IF(C1857&lt;&gt;"",Extractions!M30*Extractions!N30,"")</f>
        <v/>
      </c>
      <c r="E1857" t="inlineStr">
        <is>
          <t>€</t>
        </is>
      </c>
    </row>
    <row r="1858">
      <c r="A1858" s="257" t="n"/>
      <c r="B1858" s="284" t="inlineStr">
        <is>
          <t>-</t>
        </is>
      </c>
      <c r="C1858">
        <f>IF(Extractions!L31="PARTIEL",Extractions!D31,"")</f>
        <v/>
      </c>
      <c r="D1858">
        <f>IF(C1858&lt;&gt;"",Extractions!M31*Extractions!N31,"")</f>
        <v/>
      </c>
      <c r="E1858" t="inlineStr">
        <is>
          <t>€</t>
        </is>
      </c>
    </row>
    <row r="1859">
      <c r="A1859" s="257" t="n"/>
      <c r="B1859" s="284" t="inlineStr">
        <is>
          <t>-</t>
        </is>
      </c>
      <c r="C1859">
        <f>IF(Extractions!L32="PARTIEL",Extractions!D32,"")</f>
        <v/>
      </c>
      <c r="D1859">
        <f>IF(C1859&lt;&gt;"",Extractions!M32*Extractions!N32,"")</f>
        <v/>
      </c>
      <c r="E1859" t="inlineStr">
        <is>
          <t>€</t>
        </is>
      </c>
    </row>
    <row r="1860">
      <c r="A1860" s="257" t="n"/>
      <c r="B1860" s="284" t="inlineStr">
        <is>
          <t>-</t>
        </is>
      </c>
      <c r="C1860">
        <f>IF(Extractions!L33="PARTIEL",Extractions!D33,"")</f>
        <v/>
      </c>
      <c r="D1860">
        <f>IF(C1860&lt;&gt;"",Extractions!M33*Extractions!N33,"")</f>
        <v/>
      </c>
      <c r="E1860" t="inlineStr">
        <is>
          <t>€</t>
        </is>
      </c>
    </row>
    <row r="1861">
      <c r="A1861" s="257" t="n"/>
      <c r="B1861" s="284" t="inlineStr">
        <is>
          <t>-</t>
        </is>
      </c>
      <c r="C1861">
        <f>IF(Extractions!L34="PARTIEL",Extractions!D34,"")</f>
        <v/>
      </c>
      <c r="D1861">
        <f>IF(C1861&lt;&gt;"",Extractions!M34*Extractions!N34,"")</f>
        <v/>
      </c>
      <c r="E1861" t="inlineStr">
        <is>
          <t>€</t>
        </is>
      </c>
    </row>
    <row r="1862">
      <c r="A1862" s="257" t="n"/>
      <c r="B1862" s="284" t="inlineStr">
        <is>
          <t>-</t>
        </is>
      </c>
      <c r="C1862">
        <f>IF(Extractions!L35="PARTIEL",Extractions!D35,"")</f>
        <v/>
      </c>
      <c r="D1862">
        <f>IF(C1862&lt;&gt;"",Extractions!M35*Extractions!N35,"")</f>
        <v/>
      </c>
      <c r="E1862" t="inlineStr">
        <is>
          <t>€</t>
        </is>
      </c>
    </row>
    <row r="1863">
      <c r="A1863" s="257" t="n"/>
      <c r="B1863" s="284" t="inlineStr">
        <is>
          <t>-</t>
        </is>
      </c>
      <c r="C1863">
        <f>IF(Extractions!L36="PARTIEL",Extractions!D36,"")</f>
        <v/>
      </c>
      <c r="D1863">
        <f>IF(C1863&lt;&gt;"",Extractions!M36*Extractions!N36,"")</f>
        <v/>
      </c>
      <c r="E1863" t="inlineStr">
        <is>
          <t>€</t>
        </is>
      </c>
    </row>
    <row r="1864">
      <c r="A1864" s="257" t="n"/>
      <c r="B1864" s="284" t="inlineStr">
        <is>
          <t>-</t>
        </is>
      </c>
      <c r="C1864">
        <f>IF(Extractions!L37="PARTIEL",Extractions!D37,"")</f>
        <v/>
      </c>
      <c r="D1864">
        <f>IF(C1864&lt;&gt;"",Extractions!M37*Extractions!N37,"")</f>
        <v/>
      </c>
      <c r="E1864" t="inlineStr">
        <is>
          <t>€</t>
        </is>
      </c>
    </row>
    <row r="1865">
      <c r="A1865" s="257" t="n"/>
      <c r="B1865" s="284" t="inlineStr">
        <is>
          <t>-</t>
        </is>
      </c>
      <c r="C1865">
        <f>IF(Extractions!L38="PARTIEL",Extractions!D38,"")</f>
        <v/>
      </c>
      <c r="D1865">
        <f>IF(C1865&lt;&gt;"",Extractions!M38*Extractions!N38,"")</f>
        <v/>
      </c>
      <c r="E1865" t="inlineStr">
        <is>
          <t>€</t>
        </is>
      </c>
    </row>
    <row r="1866">
      <c r="A1866" s="257" t="n"/>
      <c r="B1866" s="284" t="inlineStr">
        <is>
          <t>-</t>
        </is>
      </c>
      <c r="C1866">
        <f>IF(Extractions!L39="PARTIEL",Extractions!D39,"")</f>
        <v/>
      </c>
      <c r="D1866">
        <f>IF(C1866&lt;&gt;"",Extractions!M39*Extractions!N39,"")</f>
        <v/>
      </c>
      <c r="E1866" t="inlineStr">
        <is>
          <t>€</t>
        </is>
      </c>
    </row>
    <row r="1867">
      <c r="A1867" s="257" t="n"/>
      <c r="B1867" s="284" t="inlineStr">
        <is>
          <t>-</t>
        </is>
      </c>
      <c r="C1867">
        <f>IF(Extractions!L40="PARTIEL",Extractions!D40,"")</f>
        <v/>
      </c>
      <c r="D1867">
        <f>IF(C1867&lt;&gt;"",Extractions!M40*Extractions!N40,"")</f>
        <v/>
      </c>
      <c r="E1867" t="inlineStr">
        <is>
          <t>€</t>
        </is>
      </c>
    </row>
    <row r="1868">
      <c r="A1868" s="257" t="n"/>
      <c r="B1868" s="284" t="inlineStr">
        <is>
          <t>-</t>
        </is>
      </c>
      <c r="C1868">
        <f>IF(Extractions!L41="PARTIEL",Extractions!D41,"")</f>
        <v/>
      </c>
      <c r="D1868">
        <f>IF(C1868&lt;&gt;"",Extractions!M41*Extractions!N41,"")</f>
        <v/>
      </c>
      <c r="E1868" t="inlineStr">
        <is>
          <t>€</t>
        </is>
      </c>
    </row>
    <row r="1869">
      <c r="A1869" s="257" t="n"/>
      <c r="B1869" s="284" t="inlineStr">
        <is>
          <t>-</t>
        </is>
      </c>
      <c r="C1869">
        <f>IF(Extractions!L42="PARTIEL",Extractions!D42,"")</f>
        <v/>
      </c>
      <c r="D1869">
        <f>IF(C1869&lt;&gt;"",Extractions!M42*Extractions!N42,"")</f>
        <v/>
      </c>
      <c r="E1869" t="inlineStr">
        <is>
          <t>€</t>
        </is>
      </c>
    </row>
    <row r="1870">
      <c r="A1870" s="257" t="n"/>
      <c r="B1870" s="284" t="inlineStr">
        <is>
          <t>-</t>
        </is>
      </c>
      <c r="C1870">
        <f>IF(Extractions!L43="PARTIEL",Extractions!D43,"")</f>
        <v/>
      </c>
      <c r="D1870">
        <f>IF(C1870&lt;&gt;"",Extractions!M43*Extractions!N43,"")</f>
        <v/>
      </c>
      <c r="E1870" t="inlineStr">
        <is>
          <t>€</t>
        </is>
      </c>
    </row>
    <row r="1871">
      <c r="A1871" s="257" t="n"/>
      <c r="B1871" s="284" t="inlineStr">
        <is>
          <t>-</t>
        </is>
      </c>
      <c r="C1871">
        <f>IF(Extractions!L44="PARTIEL",Extractions!D44,"")</f>
        <v/>
      </c>
      <c r="D1871">
        <f>IF(C1871&lt;&gt;"",Extractions!M44*Extractions!N44,"")</f>
        <v/>
      </c>
      <c r="E1871" t="inlineStr">
        <is>
          <t>€</t>
        </is>
      </c>
    </row>
    <row r="1872">
      <c r="A1872" s="257" t="n"/>
      <c r="B1872" s="284" t="inlineStr">
        <is>
          <t>-</t>
        </is>
      </c>
      <c r="C1872">
        <f>IF(Extractions!L45="PARTIEL",Extractions!D45,"")</f>
        <v/>
      </c>
      <c r="D1872">
        <f>IF(C1872&lt;&gt;"",Extractions!M45*Extractions!N45,"")</f>
        <v/>
      </c>
      <c r="E1872" t="inlineStr">
        <is>
          <t>€</t>
        </is>
      </c>
    </row>
    <row r="1873">
      <c r="A1873" s="257" t="n"/>
      <c r="B1873" s="284" t="inlineStr">
        <is>
          <t>-</t>
        </is>
      </c>
      <c r="C1873">
        <f>IF(Extractions!L46="PARTIEL",Extractions!D46,"")</f>
        <v/>
      </c>
      <c r="D1873">
        <f>IF(C1873&lt;&gt;"",Extractions!M46*Extractions!N46,"")</f>
        <v/>
      </c>
      <c r="E1873" t="inlineStr">
        <is>
          <t>€</t>
        </is>
      </c>
    </row>
    <row r="1874">
      <c r="A1874" s="257" t="n"/>
      <c r="B1874" s="284" t="inlineStr">
        <is>
          <t>-</t>
        </is>
      </c>
      <c r="C1874">
        <f>IF(Extractions!L47="PARTIEL",Extractions!D47,"")</f>
        <v/>
      </c>
      <c r="D1874">
        <f>IF(C1874&lt;&gt;"",Extractions!M47*Extractions!N47,"")</f>
        <v/>
      </c>
      <c r="E1874" t="inlineStr">
        <is>
          <t>€</t>
        </is>
      </c>
    </row>
    <row r="1875">
      <c r="A1875" s="257" t="n"/>
      <c r="B1875" s="284" t="inlineStr">
        <is>
          <t>-</t>
        </is>
      </c>
      <c r="C1875">
        <f>IF(Extractions!L48="PARTIEL",Extractions!D48,"")</f>
        <v/>
      </c>
      <c r="D1875">
        <f>IF(C1875&lt;&gt;"",Extractions!M48*Extractions!N48,"")</f>
        <v/>
      </c>
      <c r="E1875" t="inlineStr">
        <is>
          <t>€</t>
        </is>
      </c>
    </row>
    <row r="1876">
      <c r="A1876" s="257" t="n"/>
      <c r="B1876" s="284" t="inlineStr">
        <is>
          <t>-</t>
        </is>
      </c>
      <c r="C1876">
        <f>IF(Extractions!L49="PARTIEL",Extractions!D49,"")</f>
        <v/>
      </c>
      <c r="D1876">
        <f>IF(C1876&lt;&gt;"",Extractions!M49*Extractions!N49,"")</f>
        <v/>
      </c>
      <c r="E1876" t="inlineStr">
        <is>
          <t>€</t>
        </is>
      </c>
    </row>
    <row r="1877">
      <c r="A1877" s="257" t="n"/>
      <c r="B1877" s="284" t="inlineStr">
        <is>
          <t>-</t>
        </is>
      </c>
      <c r="C1877">
        <f>IF(Extractions!L50="PARTIEL",Extractions!D50,"")</f>
        <v/>
      </c>
      <c r="D1877">
        <f>IF(C1877&lt;&gt;"",Extractions!M50*Extractions!N50,"")</f>
        <v/>
      </c>
      <c r="E1877" t="inlineStr">
        <is>
          <t>€</t>
        </is>
      </c>
    </row>
    <row r="1878">
      <c r="A1878" s="257" t="n"/>
      <c r="B1878" s="284" t="inlineStr">
        <is>
          <t>-</t>
        </is>
      </c>
      <c r="C1878">
        <f>IF(Extractions!L51="PARTIEL",Extractions!D51,"")</f>
        <v/>
      </c>
      <c r="D1878">
        <f>IF(C1878&lt;&gt;"",Extractions!M51*Extractions!N51,"")</f>
        <v/>
      </c>
      <c r="E1878" t="inlineStr">
        <is>
          <t>€</t>
        </is>
      </c>
    </row>
    <row r="1879">
      <c r="A1879" s="257" t="n"/>
      <c r="B1879" s="284" t="inlineStr">
        <is>
          <t>-</t>
        </is>
      </c>
      <c r="C1879">
        <f>IF(Extractions!L52="PARTIEL",Extractions!D52,"")</f>
        <v/>
      </c>
      <c r="D1879">
        <f>IF(C1879&lt;&gt;"",Extractions!M52*Extractions!N52,"")</f>
        <v/>
      </c>
      <c r="E1879" t="inlineStr">
        <is>
          <t>€</t>
        </is>
      </c>
    </row>
    <row r="1880">
      <c r="A1880" s="257" t="n"/>
      <c r="B1880" s="284" t="inlineStr">
        <is>
          <t>-</t>
        </is>
      </c>
      <c r="C1880">
        <f>IF(Extractions!L53="PARTIEL",Extractions!D53,"")</f>
        <v/>
      </c>
      <c r="D1880">
        <f>IF(C1880&lt;&gt;"",Extractions!M53*Extractions!N53,"")</f>
        <v/>
      </c>
      <c r="E1880" t="inlineStr">
        <is>
          <t>€</t>
        </is>
      </c>
    </row>
    <row r="1881">
      <c r="A1881" s="257" t="n"/>
      <c r="B1881" s="284" t="inlineStr">
        <is>
          <t>-</t>
        </is>
      </c>
      <c r="C1881">
        <f>IF(Extractions!L54="PARTIEL",Extractions!D54,"")</f>
        <v/>
      </c>
      <c r="D1881">
        <f>IF(C1881&lt;&gt;"",Extractions!M54*Extractions!N54,"")</f>
        <v/>
      </c>
      <c r="E1881" t="inlineStr">
        <is>
          <t>€</t>
        </is>
      </c>
    </row>
    <row r="1882">
      <c r="A1882" s="257" t="n"/>
      <c r="B1882" s="284" t="inlineStr">
        <is>
          <t>-</t>
        </is>
      </c>
      <c r="C1882">
        <f>IF(Extractions!L55="PARTIEL",Extractions!D55,"")</f>
        <v/>
      </c>
      <c r="D1882">
        <f>IF(C1882&lt;&gt;"",Extractions!M55*Extractions!N55,"")</f>
        <v/>
      </c>
      <c r="E1882" t="inlineStr">
        <is>
          <t>€</t>
        </is>
      </c>
    </row>
    <row r="1883">
      <c r="A1883" s="257" t="n"/>
      <c r="B1883" s="284" t="inlineStr">
        <is>
          <t>-</t>
        </is>
      </c>
      <c r="C1883">
        <f>IF(Extractions!L56="PARTIEL",Extractions!D56,"")</f>
        <v/>
      </c>
      <c r="D1883">
        <f>IF(C1883&lt;&gt;"",Extractions!M56*Extractions!N56,"")</f>
        <v/>
      </c>
      <c r="E1883" t="inlineStr">
        <is>
          <t>€</t>
        </is>
      </c>
    </row>
    <row r="1884">
      <c r="A1884" s="257" t="n"/>
      <c r="B1884" s="284" t="inlineStr">
        <is>
          <t>-</t>
        </is>
      </c>
      <c r="C1884">
        <f>IF(Extractions!L57="PARTIEL",Extractions!D57,"")</f>
        <v/>
      </c>
      <c r="D1884">
        <f>IF(C1884&lt;&gt;"",Extractions!M57*Extractions!N57,"")</f>
        <v/>
      </c>
      <c r="E1884" t="inlineStr">
        <is>
          <t>€</t>
        </is>
      </c>
    </row>
    <row r="1885">
      <c r="A1885" s="257" t="n"/>
      <c r="B1885" s="284" t="inlineStr">
        <is>
          <t>-</t>
        </is>
      </c>
      <c r="C1885">
        <f>IF(Extractions!L58="PARTIEL",Extractions!D58,"")</f>
        <v/>
      </c>
      <c r="D1885">
        <f>IF(C1885&lt;&gt;"",Extractions!M58*Extractions!N58,"")</f>
        <v/>
      </c>
      <c r="E1885" t="inlineStr">
        <is>
          <t>€</t>
        </is>
      </c>
    </row>
    <row r="1886">
      <c r="A1886" s="257" t="n"/>
      <c r="B1886" s="284" t="inlineStr">
        <is>
          <t>-</t>
        </is>
      </c>
      <c r="C1886">
        <f>IF(Extractions!L59="PARTIEL",Extractions!D59,"")</f>
        <v/>
      </c>
      <c r="D1886">
        <f>IF(C1886&lt;&gt;"",Extractions!M59*Extractions!N59,"")</f>
        <v/>
      </c>
      <c r="E1886" t="inlineStr">
        <is>
          <t>€</t>
        </is>
      </c>
    </row>
    <row r="1887">
      <c r="A1887" s="257" t="n"/>
      <c r="B1887" s="284" t="inlineStr">
        <is>
          <t>-</t>
        </is>
      </c>
      <c r="C1887">
        <f>IF(Extractions!L60="PARTIEL",Extractions!D60,"")</f>
        <v/>
      </c>
      <c r="D1887">
        <f>IF(C1887&lt;&gt;"",Extractions!M60*Extractions!N60,"")</f>
        <v/>
      </c>
      <c r="E1887" t="inlineStr">
        <is>
          <t>€</t>
        </is>
      </c>
    </row>
    <row r="1888">
      <c r="A1888" s="257" t="n"/>
      <c r="B1888" s="284" t="inlineStr">
        <is>
          <t>-</t>
        </is>
      </c>
      <c r="C1888">
        <f>IF(Extractions!L61="PARTIEL",Extractions!D61,"")</f>
        <v/>
      </c>
      <c r="D1888">
        <f>IF(C1888&lt;&gt;"",Extractions!M61*Extractions!N61,"")</f>
        <v/>
      </c>
      <c r="E1888" t="inlineStr">
        <is>
          <t>€</t>
        </is>
      </c>
    </row>
    <row r="1889">
      <c r="A1889" s="257" t="n"/>
      <c r="B1889" s="284" t="inlineStr">
        <is>
          <t>-</t>
        </is>
      </c>
      <c r="C1889">
        <f>IF(Extractions!L62="PARTIEL",Extractions!D62,"")</f>
        <v/>
      </c>
      <c r="D1889">
        <f>IF(C1889&lt;&gt;"",Extractions!M62*Extractions!N62,"")</f>
        <v/>
      </c>
      <c r="E1889" t="inlineStr">
        <is>
          <t>€</t>
        </is>
      </c>
    </row>
    <row r="1890">
      <c r="A1890" s="257" t="n"/>
      <c r="B1890" s="284" t="inlineStr">
        <is>
          <t>-</t>
        </is>
      </c>
      <c r="C1890">
        <f>IF(Extractions!L63="PARTIEL",Extractions!D63,"")</f>
        <v/>
      </c>
      <c r="D1890">
        <f>IF(C1890&lt;&gt;"",Extractions!M63*Extractions!N63,"")</f>
        <v/>
      </c>
      <c r="E1890" t="inlineStr">
        <is>
          <t>€</t>
        </is>
      </c>
    </row>
    <row r="1891">
      <c r="A1891" s="257" t="n"/>
      <c r="B1891" s="284" t="inlineStr">
        <is>
          <t>-</t>
        </is>
      </c>
      <c r="C1891">
        <f>IF(Extractions!L64="PARTIEL",Extractions!D64,"")</f>
        <v/>
      </c>
      <c r="D1891">
        <f>IF(C1891&lt;&gt;"",Extractions!M64*Extractions!N64,"")</f>
        <v/>
      </c>
      <c r="E1891" t="inlineStr">
        <is>
          <t>€</t>
        </is>
      </c>
    </row>
    <row r="1892">
      <c r="A1892" s="257" t="n"/>
      <c r="B1892" s="284" t="inlineStr">
        <is>
          <t>-</t>
        </is>
      </c>
      <c r="C1892">
        <f>IF(Extractions!L65="PARTIEL",Extractions!D65,"")</f>
        <v/>
      </c>
      <c r="D1892">
        <f>IF(C1892&lt;&gt;"",Extractions!M65*Extractions!N65,"")</f>
        <v/>
      </c>
      <c r="E1892" t="inlineStr">
        <is>
          <t>€</t>
        </is>
      </c>
    </row>
    <row r="1893">
      <c r="A1893" s="257" t="n"/>
      <c r="B1893" s="284" t="inlineStr">
        <is>
          <t>-</t>
        </is>
      </c>
      <c r="C1893">
        <f>IF(Extractions!L66="PARTIEL",Extractions!D66,"")</f>
        <v/>
      </c>
      <c r="D1893">
        <f>IF(C1893&lt;&gt;"",Extractions!M66*Extractions!N66,"")</f>
        <v/>
      </c>
      <c r="E1893" t="inlineStr">
        <is>
          <t>€</t>
        </is>
      </c>
    </row>
    <row r="1894">
      <c r="A1894" s="257" t="n"/>
      <c r="B1894" s="284" t="inlineStr">
        <is>
          <t>-</t>
        </is>
      </c>
      <c r="C1894">
        <f>IF(Extractions!L67="PARTIEL",Extractions!D67,"")</f>
        <v/>
      </c>
      <c r="D1894">
        <f>IF(C1894&lt;&gt;"",Extractions!M67*Extractions!N67,"")</f>
        <v/>
      </c>
      <c r="E1894" t="inlineStr">
        <is>
          <t>€</t>
        </is>
      </c>
    </row>
    <row r="1895">
      <c r="A1895" s="257" t="n"/>
      <c r="B1895" s="284" t="inlineStr">
        <is>
          <t>-</t>
        </is>
      </c>
      <c r="C1895">
        <f>IF(Extractions!L68="PARTIEL",Extractions!D68,"")</f>
        <v/>
      </c>
      <c r="D1895">
        <f>IF(C1895&lt;&gt;"",Extractions!M68*Extractions!N68,"")</f>
        <v/>
      </c>
      <c r="E1895" t="inlineStr">
        <is>
          <t>€</t>
        </is>
      </c>
    </row>
    <row r="1896">
      <c r="A1896" s="257" t="n"/>
      <c r="B1896" s="284" t="inlineStr">
        <is>
          <t>-</t>
        </is>
      </c>
      <c r="C1896">
        <f>IF(Extractions!L69="PARTIEL",Extractions!D69,"")</f>
        <v/>
      </c>
      <c r="D1896">
        <f>IF(C1896&lt;&gt;"",Extractions!M69*Extractions!N69,"")</f>
        <v/>
      </c>
      <c r="E1896" t="inlineStr">
        <is>
          <t>€</t>
        </is>
      </c>
    </row>
    <row r="1897">
      <c r="A1897" s="257" t="n"/>
      <c r="B1897" s="284" t="inlineStr">
        <is>
          <t>-</t>
        </is>
      </c>
      <c r="C1897">
        <f>IF(Extractions!L70="PARTIEL",Extractions!D70,"")</f>
        <v/>
      </c>
      <c r="D1897">
        <f>IF(C1897&lt;&gt;"",Extractions!M70*Extractions!N70,"")</f>
        <v/>
      </c>
      <c r="E1897" t="inlineStr">
        <is>
          <t>€</t>
        </is>
      </c>
    </row>
    <row r="1898">
      <c r="A1898" s="257" t="n"/>
      <c r="B1898" s="284" t="inlineStr">
        <is>
          <t>-</t>
        </is>
      </c>
      <c r="C1898">
        <f>IF(Extractions!L71="PARTIEL",Extractions!D71,"")</f>
        <v/>
      </c>
      <c r="D1898">
        <f>IF(C1898&lt;&gt;"",Extractions!M71*Extractions!N71,"")</f>
        <v/>
      </c>
      <c r="E1898" t="inlineStr">
        <is>
          <t>€</t>
        </is>
      </c>
    </row>
    <row r="1899">
      <c r="A1899" s="257" t="n"/>
      <c r="B1899" s="284" t="inlineStr">
        <is>
          <t>-</t>
        </is>
      </c>
      <c r="C1899">
        <f>IF(Extractions!L72="PARTIEL",Extractions!D72,"")</f>
        <v/>
      </c>
      <c r="D1899">
        <f>IF(C1899&lt;&gt;"",Extractions!M72*Extractions!N72,"")</f>
        <v/>
      </c>
      <c r="E1899" t="inlineStr">
        <is>
          <t>€</t>
        </is>
      </c>
    </row>
    <row r="1900">
      <c r="A1900" s="257" t="n"/>
      <c r="B1900" s="284" t="inlineStr">
        <is>
          <t>-</t>
        </is>
      </c>
      <c r="C1900">
        <f>IF(Extractions!L73="PARTIEL",Extractions!D73,"")</f>
        <v/>
      </c>
      <c r="D1900">
        <f>IF(C1900&lt;&gt;"",Extractions!M73*Extractions!N73,"")</f>
        <v/>
      </c>
      <c r="E1900" t="inlineStr">
        <is>
          <t>€</t>
        </is>
      </c>
    </row>
    <row r="1901">
      <c r="A1901" s="257" t="n"/>
      <c r="B1901" s="284" t="inlineStr">
        <is>
          <t>-</t>
        </is>
      </c>
      <c r="C1901">
        <f>IF(Extractions!L74="PARTIEL",Extractions!D74,"")</f>
        <v/>
      </c>
      <c r="D1901">
        <f>IF(C1901&lt;&gt;"",Extractions!M74*Extractions!N74,"")</f>
        <v/>
      </c>
      <c r="E1901" t="inlineStr">
        <is>
          <t>€</t>
        </is>
      </c>
    </row>
    <row r="1902">
      <c r="A1902" s="257" t="n"/>
      <c r="B1902" s="284" t="inlineStr">
        <is>
          <t>-</t>
        </is>
      </c>
      <c r="C1902">
        <f>IF(Extractions!L75="PARTIEL",Extractions!D75,"")</f>
        <v/>
      </c>
      <c r="D1902">
        <f>IF(C1902&lt;&gt;"",Extractions!M75*Extractions!N75,"")</f>
        <v/>
      </c>
      <c r="E1902" t="inlineStr">
        <is>
          <t>€</t>
        </is>
      </c>
    </row>
    <row r="1903">
      <c r="A1903" s="257" t="n"/>
      <c r="B1903" s="284" t="inlineStr">
        <is>
          <t>-</t>
        </is>
      </c>
      <c r="C1903">
        <f>IF(Extractions!L76="PARTIEL",Extractions!D76,"")</f>
        <v/>
      </c>
      <c r="D1903">
        <f>IF(C1903&lt;&gt;"",Extractions!M76*Extractions!N76,"")</f>
        <v/>
      </c>
      <c r="E1903" t="inlineStr">
        <is>
          <t>€</t>
        </is>
      </c>
    </row>
    <row r="1904">
      <c r="A1904" s="257" t="n"/>
      <c r="B1904" s="284" t="inlineStr">
        <is>
          <t>-</t>
        </is>
      </c>
      <c r="C1904">
        <f>IF(Extractions!L77="PARTIEL",Extractions!D77,"")</f>
        <v/>
      </c>
      <c r="D1904">
        <f>IF(C1904&lt;&gt;"",Extractions!M77*Extractions!N77,"")</f>
        <v/>
      </c>
      <c r="E1904" t="inlineStr">
        <is>
          <t>€</t>
        </is>
      </c>
    </row>
    <row r="1905">
      <c r="A1905" s="257" t="n"/>
      <c r="B1905" s="284" t="inlineStr">
        <is>
          <t>-</t>
        </is>
      </c>
      <c r="C1905">
        <f>IF(Extractions!L78="PARTIEL",Extractions!D78,"")</f>
        <v/>
      </c>
      <c r="D1905">
        <f>IF(C1905&lt;&gt;"",Extractions!M78*Extractions!N78,"")</f>
        <v/>
      </c>
      <c r="E1905" t="inlineStr">
        <is>
          <t>€</t>
        </is>
      </c>
    </row>
    <row r="1906">
      <c r="A1906" s="257" t="n"/>
      <c r="B1906" s="284" t="inlineStr">
        <is>
          <t>-</t>
        </is>
      </c>
      <c r="C1906">
        <f>IF(Extractions!L79="PARTIEL",Extractions!D79,"")</f>
        <v/>
      </c>
      <c r="D1906">
        <f>IF(C1906&lt;&gt;"",Extractions!M79*Extractions!N79,"")</f>
        <v/>
      </c>
      <c r="E1906" t="inlineStr">
        <is>
          <t>€</t>
        </is>
      </c>
    </row>
    <row r="1907">
      <c r="A1907" s="257" t="n"/>
      <c r="B1907" s="284" t="inlineStr">
        <is>
          <t>-</t>
        </is>
      </c>
      <c r="C1907">
        <f>IF(Extractions!L80="PARTIEL",Extractions!D80,"")</f>
        <v/>
      </c>
      <c r="D1907">
        <f>IF(C1907&lt;&gt;"",Extractions!M80*Extractions!N80,"")</f>
        <v/>
      </c>
      <c r="E1907" t="inlineStr">
        <is>
          <t>€</t>
        </is>
      </c>
    </row>
    <row r="1908">
      <c r="A1908" s="257" t="n"/>
      <c r="B1908" s="284" t="inlineStr">
        <is>
          <t>-</t>
        </is>
      </c>
      <c r="C1908">
        <f>IF(Extractions!L81="PARTIEL",Extractions!D81,"")</f>
        <v/>
      </c>
      <c r="D1908">
        <f>IF(C1908&lt;&gt;"",Extractions!M81*Extractions!N81,"")</f>
        <v/>
      </c>
      <c r="E1908" t="inlineStr">
        <is>
          <t>€</t>
        </is>
      </c>
    </row>
    <row r="1909">
      <c r="A1909" s="257" t="n"/>
      <c r="B1909" s="284" t="inlineStr">
        <is>
          <t>-</t>
        </is>
      </c>
      <c r="C1909">
        <f>IF(Extractions!L82="PARTIEL",Extractions!D82,"")</f>
        <v/>
      </c>
      <c r="D1909">
        <f>IF(C1909&lt;&gt;"",Extractions!M82*Extractions!N82,"")</f>
        <v/>
      </c>
      <c r="E1909" t="inlineStr">
        <is>
          <t>€</t>
        </is>
      </c>
    </row>
    <row r="1910">
      <c r="A1910" s="257" t="n"/>
      <c r="B1910" s="284" t="inlineStr">
        <is>
          <t>-</t>
        </is>
      </c>
      <c r="C1910">
        <f>IF(Extractions!L83="PARTIEL",Extractions!D83,"")</f>
        <v/>
      </c>
      <c r="D1910">
        <f>IF(C1910&lt;&gt;"",Extractions!M83*Extractions!N83,"")</f>
        <v/>
      </c>
      <c r="E1910" t="inlineStr">
        <is>
          <t>€</t>
        </is>
      </c>
    </row>
    <row r="1911">
      <c r="A1911" s="257" t="n"/>
      <c r="B1911" s="284" t="inlineStr">
        <is>
          <t>-</t>
        </is>
      </c>
      <c r="C1911">
        <f>IF(Extractions!L84="PARTIEL",Extractions!D84,"")</f>
        <v/>
      </c>
      <c r="D1911">
        <f>IF(C1911&lt;&gt;"",Extractions!M84*Extractions!N84,"")</f>
        <v/>
      </c>
      <c r="E1911" t="inlineStr">
        <is>
          <t>€</t>
        </is>
      </c>
    </row>
    <row r="1912">
      <c r="A1912" s="257" t="n"/>
      <c r="B1912" s="284" t="inlineStr">
        <is>
          <t>-</t>
        </is>
      </c>
      <c r="C1912">
        <f>IF(Extractions!L85="PARTIEL",Extractions!D85,"")</f>
        <v/>
      </c>
      <c r="D1912">
        <f>IF(C1912&lt;&gt;"",Extractions!M85*Extractions!N85,"")</f>
        <v/>
      </c>
      <c r="E1912" t="inlineStr">
        <is>
          <t>€</t>
        </is>
      </c>
    </row>
    <row r="1913">
      <c r="A1913" s="257" t="n"/>
      <c r="B1913" s="284" t="inlineStr">
        <is>
          <t>-</t>
        </is>
      </c>
      <c r="C1913">
        <f>IF(Extractions!L86="PARTIEL",Extractions!D86,"")</f>
        <v/>
      </c>
      <c r="D1913">
        <f>IF(C1913&lt;&gt;"",Extractions!M86*Extractions!N86,"")</f>
        <v/>
      </c>
      <c r="E1913" t="inlineStr">
        <is>
          <t>€</t>
        </is>
      </c>
    </row>
    <row r="1914">
      <c r="A1914" s="257" t="n"/>
      <c r="B1914" s="284" t="inlineStr">
        <is>
          <t>-</t>
        </is>
      </c>
      <c r="C1914">
        <f>IF(Extractions!L87="PARTIEL",Extractions!D87,"")</f>
        <v/>
      </c>
      <c r="D1914">
        <f>IF(C1914&lt;&gt;"",Extractions!M87*Extractions!N87,"")</f>
        <v/>
      </c>
      <c r="E1914" t="inlineStr">
        <is>
          <t>€</t>
        </is>
      </c>
    </row>
    <row r="1915">
      <c r="A1915" s="257" t="n"/>
      <c r="B1915" s="284" t="inlineStr">
        <is>
          <t>-</t>
        </is>
      </c>
      <c r="C1915">
        <f>IF(Extractions!L88="PARTIEL",Extractions!D88,"")</f>
        <v/>
      </c>
      <c r="D1915">
        <f>IF(C1915&lt;&gt;"",Extractions!M88*Extractions!N88,"")</f>
        <v/>
      </c>
      <c r="E1915" t="inlineStr">
        <is>
          <t>€</t>
        </is>
      </c>
    </row>
    <row r="1916">
      <c r="A1916" s="257" t="n"/>
      <c r="B1916" s="284" t="inlineStr">
        <is>
          <t>-</t>
        </is>
      </c>
      <c r="C1916">
        <f>IF(Extractions!L89="PARTIEL",Extractions!D89,"")</f>
        <v/>
      </c>
      <c r="D1916">
        <f>IF(C1916&lt;&gt;"",Extractions!M89*Extractions!N89,"")</f>
        <v/>
      </c>
      <c r="E1916" t="inlineStr">
        <is>
          <t>€</t>
        </is>
      </c>
    </row>
    <row r="1917">
      <c r="A1917" s="257" t="n"/>
      <c r="B1917" s="284" t="inlineStr">
        <is>
          <t>-</t>
        </is>
      </c>
      <c r="C1917">
        <f>IF(Extractions!L90="PARTIEL",Extractions!D90,"")</f>
        <v/>
      </c>
      <c r="D1917">
        <f>IF(C1917&lt;&gt;"",Extractions!M90*Extractions!N90,"")</f>
        <v/>
      </c>
      <c r="E1917" t="inlineStr">
        <is>
          <t>€</t>
        </is>
      </c>
    </row>
    <row r="1918">
      <c r="A1918" s="257" t="n"/>
      <c r="B1918" s="284" t="inlineStr">
        <is>
          <t>-</t>
        </is>
      </c>
      <c r="C1918">
        <f>IF(Extractions!L91="PARTIEL",Extractions!D91,"")</f>
        <v/>
      </c>
      <c r="D1918">
        <f>IF(C1918&lt;&gt;"",Extractions!M91*Extractions!N91,"")</f>
        <v/>
      </c>
      <c r="E1918" t="inlineStr">
        <is>
          <t>€</t>
        </is>
      </c>
    </row>
    <row r="1919">
      <c r="A1919" s="257" t="n"/>
      <c r="B1919" s="284" t="inlineStr">
        <is>
          <t>-</t>
        </is>
      </c>
      <c r="C1919">
        <f>IF(Extractions!L92="PARTIEL",Extractions!D92,"")</f>
        <v/>
      </c>
      <c r="D1919">
        <f>IF(C1919&lt;&gt;"",Extractions!M92*Extractions!N92,"")</f>
        <v/>
      </c>
      <c r="E1919" t="inlineStr">
        <is>
          <t>€</t>
        </is>
      </c>
    </row>
    <row r="1920">
      <c r="A1920" s="257" t="n"/>
      <c r="B1920" s="284" t="inlineStr">
        <is>
          <t>-</t>
        </is>
      </c>
      <c r="C1920">
        <f>IF(Extractions!L93="PARTIEL",Extractions!D93,"")</f>
        <v/>
      </c>
      <c r="D1920">
        <f>IF(C1920&lt;&gt;"",Extractions!M93*Extractions!N93,"")</f>
        <v/>
      </c>
      <c r="E1920" t="inlineStr">
        <is>
          <t>€</t>
        </is>
      </c>
    </row>
    <row r="1921">
      <c r="A1921" s="257" t="n"/>
      <c r="B1921" s="284" t="inlineStr">
        <is>
          <t>-</t>
        </is>
      </c>
      <c r="C1921">
        <f>IF(Extractions!L94="PARTIEL",Extractions!D94,"")</f>
        <v/>
      </c>
      <c r="D1921">
        <f>IF(C1921&lt;&gt;"",Extractions!M94*Extractions!N94,"")</f>
        <v/>
      </c>
      <c r="E1921" t="inlineStr">
        <is>
          <t>€</t>
        </is>
      </c>
    </row>
    <row r="1922">
      <c r="A1922" s="257" t="n"/>
      <c r="B1922" s="284" t="inlineStr">
        <is>
          <t>-</t>
        </is>
      </c>
      <c r="C1922">
        <f>IF(Extractions!L95="PARTIEL",Extractions!D95,"")</f>
        <v/>
      </c>
      <c r="D1922">
        <f>IF(C1922&lt;&gt;"",Extractions!M95*Extractions!N95,"")</f>
        <v/>
      </c>
      <c r="E1922" t="inlineStr">
        <is>
          <t>€</t>
        </is>
      </c>
    </row>
    <row r="1923">
      <c r="A1923" s="257" t="n"/>
      <c r="B1923" s="284" t="inlineStr">
        <is>
          <t>-</t>
        </is>
      </c>
      <c r="C1923">
        <f>IF(Extractions!L96="PARTIEL",Extractions!D96,"")</f>
        <v/>
      </c>
      <c r="D1923">
        <f>IF(C1923&lt;&gt;"",Extractions!M96*Extractions!N96,"")</f>
        <v/>
      </c>
      <c r="E1923" t="inlineStr">
        <is>
          <t>€</t>
        </is>
      </c>
    </row>
    <row r="1924">
      <c r="A1924" s="257" t="n"/>
      <c r="B1924" s="284" t="inlineStr">
        <is>
          <t>-</t>
        </is>
      </c>
      <c r="C1924">
        <f>IF(Extractions!L97="PARTIEL",Extractions!D97,"")</f>
        <v/>
      </c>
      <c r="D1924">
        <f>IF(C1924&lt;&gt;"",Extractions!M97*Extractions!N97,"")</f>
        <v/>
      </c>
      <c r="E1924" t="inlineStr">
        <is>
          <t>€</t>
        </is>
      </c>
    </row>
    <row r="1925">
      <c r="A1925" s="257" t="n"/>
      <c r="B1925" s="284" t="inlineStr">
        <is>
          <t>-</t>
        </is>
      </c>
      <c r="C1925">
        <f>IF(Extractions!L98="PARTIEL",Extractions!D98,"")</f>
        <v/>
      </c>
      <c r="D1925">
        <f>IF(C1925&lt;&gt;"",Extractions!M98*Extractions!N98,"")</f>
        <v/>
      </c>
      <c r="E1925" t="inlineStr">
        <is>
          <t>€</t>
        </is>
      </c>
    </row>
    <row r="1926">
      <c r="A1926" s="257" t="n"/>
      <c r="B1926" s="284" t="inlineStr">
        <is>
          <t>-</t>
        </is>
      </c>
      <c r="C1926">
        <f>IF(Extractions!L99="PARTIEL",Extractions!D99,"")</f>
        <v/>
      </c>
      <c r="D1926">
        <f>IF(C1926&lt;&gt;"",Extractions!M99*Extractions!N99,"")</f>
        <v/>
      </c>
      <c r="E1926" t="inlineStr">
        <is>
          <t>€</t>
        </is>
      </c>
    </row>
    <row r="1927">
      <c r="A1927" s="257" t="n"/>
      <c r="B1927" s="284" t="inlineStr">
        <is>
          <t>-</t>
        </is>
      </c>
      <c r="C1927">
        <f>IF(Extractions!L100="PARTIEL",Extractions!D100,"")</f>
        <v/>
      </c>
      <c r="D1927">
        <f>IF(C1927&lt;&gt;"",Extractions!M100*Extractions!N100,"")</f>
        <v/>
      </c>
      <c r="E1927" t="inlineStr">
        <is>
          <t>€</t>
        </is>
      </c>
    </row>
    <row r="1928">
      <c r="A1928" s="257" t="n"/>
      <c r="B1928" s="284" t="inlineStr">
        <is>
          <t>-</t>
        </is>
      </c>
      <c r="C1928">
        <f>IF(Extractions!L101="PARTIEL",Extractions!D101,"")</f>
        <v/>
      </c>
      <c r="D1928">
        <f>IF(C1928&lt;&gt;"",Extractions!M101*Extractions!N101,"")</f>
        <v/>
      </c>
      <c r="E1928" t="inlineStr">
        <is>
          <t>€</t>
        </is>
      </c>
    </row>
    <row r="1929">
      <c r="A1929" s="257" t="n"/>
      <c r="B1929" s="284" t="inlineStr">
        <is>
          <t>-</t>
        </is>
      </c>
      <c r="C1929">
        <f>IF(Extractions!L102="PARTIEL",Extractions!D102,"")</f>
        <v/>
      </c>
      <c r="D1929">
        <f>IF(C1929&lt;&gt;"",Extractions!M102*Extractions!N102,"")</f>
        <v/>
      </c>
      <c r="E1929" t="inlineStr">
        <is>
          <t>€</t>
        </is>
      </c>
    </row>
    <row r="1930">
      <c r="A1930" s="257" t="n"/>
      <c r="B1930" s="284" t="inlineStr">
        <is>
          <t>-</t>
        </is>
      </c>
      <c r="C1930">
        <f>IF(Extractions!L103="PARTIEL",Extractions!D103,"")</f>
        <v/>
      </c>
      <c r="D1930">
        <f>IF(C1930&lt;&gt;"",Extractions!M103*Extractions!N103,"")</f>
        <v/>
      </c>
      <c r="E1930" t="inlineStr">
        <is>
          <t>€</t>
        </is>
      </c>
    </row>
    <row r="1931">
      <c r="A1931" s="257" t="n"/>
      <c r="B1931" s="284" t="inlineStr">
        <is>
          <t>-</t>
        </is>
      </c>
      <c r="C1931">
        <f>IF(Extractions!L104="PARTIEL",Extractions!D104,"")</f>
        <v/>
      </c>
      <c r="D1931">
        <f>IF(C1931&lt;&gt;"",Extractions!M104*Extractions!N104,"")</f>
        <v/>
      </c>
      <c r="E1931" t="inlineStr">
        <is>
          <t>€</t>
        </is>
      </c>
    </row>
    <row r="1932">
      <c r="A1932" s="257" t="n"/>
      <c r="B1932" s="284" t="inlineStr">
        <is>
          <t>-</t>
        </is>
      </c>
      <c r="C1932">
        <f>IF(Extractions!L105="PARTIEL",Extractions!D105,"")</f>
        <v/>
      </c>
      <c r="D1932">
        <f>IF(C1932&lt;&gt;"",Extractions!M105*Extractions!N105,"")</f>
        <v/>
      </c>
      <c r="E1932" t="inlineStr">
        <is>
          <t>€</t>
        </is>
      </c>
    </row>
    <row r="1933">
      <c r="A1933" s="257" t="n"/>
      <c r="B1933" s="284" t="inlineStr">
        <is>
          <t>-</t>
        </is>
      </c>
      <c r="C1933">
        <f>IF(Extractions!L106="PARTIEL",Extractions!D106,"")</f>
        <v/>
      </c>
      <c r="D1933">
        <f>IF(C1933&lt;&gt;"",Extractions!M106*Extractions!N106,"")</f>
        <v/>
      </c>
      <c r="E1933" t="inlineStr">
        <is>
          <t>€</t>
        </is>
      </c>
    </row>
    <row r="1934">
      <c r="A1934" s="257" t="n"/>
      <c r="B1934" s="284" t="inlineStr">
        <is>
          <t>-</t>
        </is>
      </c>
      <c r="C1934">
        <f>IF(Extractions!L107="PARTIEL",Extractions!D107,"")</f>
        <v/>
      </c>
      <c r="D1934">
        <f>IF(C1934&lt;&gt;"",Extractions!M107*Extractions!N107,"")</f>
        <v/>
      </c>
      <c r="E1934" t="inlineStr">
        <is>
          <t>€</t>
        </is>
      </c>
    </row>
    <row r="1935">
      <c r="A1935" s="257" t="n"/>
      <c r="B1935" s="284" t="inlineStr">
        <is>
          <t>-</t>
        </is>
      </c>
      <c r="C1935">
        <f>IF(Extractions!L108="PARTIEL",Extractions!D108,"")</f>
        <v/>
      </c>
      <c r="D1935">
        <f>IF(C1935&lt;&gt;"",Extractions!M108*Extractions!N108,"")</f>
        <v/>
      </c>
      <c r="E1935" t="inlineStr">
        <is>
          <t>€</t>
        </is>
      </c>
    </row>
    <row r="1936">
      <c r="A1936" s="257" t="n"/>
      <c r="B1936" s="284" t="inlineStr">
        <is>
          <t>-</t>
        </is>
      </c>
      <c r="C1936">
        <f>IF(Extractions!L109="PARTIEL",Extractions!D109,"")</f>
        <v/>
      </c>
      <c r="D1936">
        <f>IF(C1936&lt;&gt;"",Extractions!M109*Extractions!N109,"")</f>
        <v/>
      </c>
      <c r="E1936" t="inlineStr">
        <is>
          <t>€</t>
        </is>
      </c>
    </row>
    <row r="1937">
      <c r="A1937" s="257" t="n"/>
      <c r="B1937" s="284" t="inlineStr">
        <is>
          <t>-</t>
        </is>
      </c>
      <c r="C1937">
        <f>IF(Extractions!L110="PARTIEL",Extractions!D110,"")</f>
        <v/>
      </c>
      <c r="D1937">
        <f>IF(C1937&lt;&gt;"",Extractions!M110*Extractions!N110,"")</f>
        <v/>
      </c>
      <c r="E1937" t="inlineStr">
        <is>
          <t>€</t>
        </is>
      </c>
    </row>
    <row r="1938">
      <c r="A1938" s="257" t="n"/>
      <c r="B1938" s="284" t="inlineStr">
        <is>
          <t>-</t>
        </is>
      </c>
      <c r="C1938">
        <f>IF(Extractions!L111="PARTIEL",Extractions!D111,"")</f>
        <v/>
      </c>
      <c r="D1938">
        <f>IF(C1938&lt;&gt;"",Extractions!M111*Extractions!N111,"")</f>
        <v/>
      </c>
      <c r="E1938" t="inlineStr">
        <is>
          <t>€</t>
        </is>
      </c>
    </row>
    <row r="1939">
      <c r="A1939" s="257" t="n"/>
      <c r="B1939" s="284" t="inlineStr">
        <is>
          <t>-</t>
        </is>
      </c>
      <c r="C1939">
        <f>IF(Extractions!L112="PARTIEL",Extractions!D112,"")</f>
        <v/>
      </c>
      <c r="D1939">
        <f>IF(C1939&lt;&gt;"",Extractions!M112*Extractions!N112,"")</f>
        <v/>
      </c>
      <c r="E1939" t="inlineStr">
        <is>
          <t>€</t>
        </is>
      </c>
    </row>
    <row r="1940">
      <c r="A1940" s="257" t="n"/>
      <c r="B1940" s="284" t="inlineStr">
        <is>
          <t>-</t>
        </is>
      </c>
      <c r="C1940">
        <f>IF(Extractions!L113="PARTIEL",Extractions!D113,"")</f>
        <v/>
      </c>
      <c r="D1940">
        <f>IF(C1940&lt;&gt;"",Extractions!M113*Extractions!N113,"")</f>
        <v/>
      </c>
      <c r="E1940" t="inlineStr">
        <is>
          <t>€</t>
        </is>
      </c>
    </row>
    <row r="1941">
      <c r="A1941" s="257" t="n"/>
      <c r="B1941" s="284" t="inlineStr">
        <is>
          <t>-</t>
        </is>
      </c>
      <c r="C1941">
        <f>IF(Extractions!L114="PARTIEL",Extractions!D114,"")</f>
        <v/>
      </c>
      <c r="D1941">
        <f>IF(C1941&lt;&gt;"",Extractions!M114*Extractions!N114,"")</f>
        <v/>
      </c>
      <c r="E1941" t="inlineStr">
        <is>
          <t>€</t>
        </is>
      </c>
    </row>
    <row r="1942">
      <c r="A1942" s="257" t="n"/>
      <c r="B1942" s="284" t="inlineStr">
        <is>
          <t>-</t>
        </is>
      </c>
      <c r="C1942">
        <f>IF(Extractions!L115="PARTIEL",Extractions!D115,"")</f>
        <v/>
      </c>
      <c r="D1942">
        <f>IF(C1942&lt;&gt;"",Extractions!M115*Extractions!N115,"")</f>
        <v/>
      </c>
      <c r="E1942" t="inlineStr">
        <is>
          <t>€</t>
        </is>
      </c>
    </row>
    <row r="1943">
      <c r="A1943" s="257" t="n"/>
      <c r="B1943" s="284" t="inlineStr">
        <is>
          <t>-</t>
        </is>
      </c>
      <c r="C1943">
        <f>IF(Extractions!L116="PARTIEL",Extractions!D116,"")</f>
        <v/>
      </c>
      <c r="D1943">
        <f>IF(C1943&lt;&gt;"",Extractions!M116*Extractions!N116,"")</f>
        <v/>
      </c>
      <c r="E1943" t="inlineStr">
        <is>
          <t>€</t>
        </is>
      </c>
    </row>
    <row r="1944">
      <c r="A1944" s="257" t="n"/>
      <c r="B1944" s="284" t="inlineStr">
        <is>
          <t>-</t>
        </is>
      </c>
      <c r="C1944">
        <f>IF(Extractions!L117="PARTIEL",Extractions!D117,"")</f>
        <v/>
      </c>
      <c r="D1944">
        <f>IF(C1944&lt;&gt;"",Extractions!M117*Extractions!N117,"")</f>
        <v/>
      </c>
      <c r="E1944" t="inlineStr">
        <is>
          <t>€</t>
        </is>
      </c>
    </row>
    <row r="1945">
      <c r="A1945" s="257" t="n"/>
      <c r="B1945" s="284" t="inlineStr">
        <is>
          <t>-</t>
        </is>
      </c>
      <c r="C1945">
        <f>IF(Extractions!L118="PARTIEL",Extractions!D118,"")</f>
        <v/>
      </c>
      <c r="D1945">
        <f>IF(C1945&lt;&gt;"",Extractions!M118*Extractions!N118,"")</f>
        <v/>
      </c>
      <c r="E1945" t="inlineStr">
        <is>
          <t>€</t>
        </is>
      </c>
    </row>
    <row r="1946">
      <c r="A1946" s="257" t="n"/>
      <c r="B1946" s="284" t="inlineStr">
        <is>
          <t>-</t>
        </is>
      </c>
      <c r="C1946">
        <f>IF(Extractions!L119="PARTIEL",Extractions!D119,"")</f>
        <v/>
      </c>
      <c r="D1946">
        <f>IF(C1946&lt;&gt;"",Extractions!M119*Extractions!N119,"")</f>
        <v/>
      </c>
      <c r="E1946" t="inlineStr">
        <is>
          <t>€</t>
        </is>
      </c>
    </row>
    <row r="1947">
      <c r="A1947" s="257" t="n"/>
      <c r="B1947" s="284" t="inlineStr">
        <is>
          <t>-</t>
        </is>
      </c>
      <c r="C1947">
        <f>IF(Extractions!L120="PARTIEL",Extractions!D120,"")</f>
        <v/>
      </c>
      <c r="D1947">
        <f>IF(C1947&lt;&gt;"",Extractions!M120*Extractions!N120,"")</f>
        <v/>
      </c>
      <c r="E1947" t="inlineStr">
        <is>
          <t>€</t>
        </is>
      </c>
    </row>
    <row r="1948">
      <c r="A1948" s="257" t="n"/>
      <c r="B1948" s="284" t="inlineStr">
        <is>
          <t>-</t>
        </is>
      </c>
      <c r="C1948">
        <f>IF(Extractions!L121="PARTIEL",Extractions!D121,"")</f>
        <v/>
      </c>
      <c r="D1948">
        <f>IF(C1948&lt;&gt;"",Extractions!M121*Extractions!N121,"")</f>
        <v/>
      </c>
      <c r="E1948" t="inlineStr">
        <is>
          <t>€</t>
        </is>
      </c>
    </row>
    <row r="1949">
      <c r="A1949" s="257" t="n"/>
      <c r="B1949" s="284" t="inlineStr">
        <is>
          <t>-</t>
        </is>
      </c>
      <c r="C1949">
        <f>IF(Extractions!L122="PARTIEL",Extractions!D122,"")</f>
        <v/>
      </c>
      <c r="D1949">
        <f>IF(C1949&lt;&gt;"",Extractions!M122*Extractions!N122,"")</f>
        <v/>
      </c>
      <c r="E1949" t="inlineStr">
        <is>
          <t>€</t>
        </is>
      </c>
    </row>
    <row r="1950">
      <c r="A1950" s="257" t="n"/>
      <c r="B1950" s="284" t="inlineStr">
        <is>
          <t>-</t>
        </is>
      </c>
      <c r="C1950">
        <f>IF(Extractions!L123="PARTIEL",Extractions!D123,"")</f>
        <v/>
      </c>
      <c r="D1950">
        <f>IF(C1950&lt;&gt;"",Extractions!M123*Extractions!N123,"")</f>
        <v/>
      </c>
      <c r="E1950" t="inlineStr">
        <is>
          <t>€</t>
        </is>
      </c>
    </row>
    <row r="1951">
      <c r="A1951" s="257" t="n"/>
      <c r="B1951" s="284" t="inlineStr">
        <is>
          <t>-</t>
        </is>
      </c>
      <c r="C1951">
        <f>IF(Extractions!L124="PARTIEL",Extractions!D124,"")</f>
        <v/>
      </c>
      <c r="D1951">
        <f>IF(C1951&lt;&gt;"",Extractions!M124*Extractions!N124,"")</f>
        <v/>
      </c>
      <c r="E1951" t="inlineStr">
        <is>
          <t>€</t>
        </is>
      </c>
    </row>
    <row r="1952">
      <c r="A1952" s="257" t="n"/>
      <c r="B1952" s="284" t="inlineStr">
        <is>
          <t>-</t>
        </is>
      </c>
      <c r="C1952">
        <f>IF(Extractions!L125="PARTIEL",Extractions!D125,"")</f>
        <v/>
      </c>
      <c r="D1952">
        <f>IF(C1952&lt;&gt;"",Extractions!M125*Extractions!N125,"")</f>
        <v/>
      </c>
      <c r="E1952" t="inlineStr">
        <is>
          <t>€</t>
        </is>
      </c>
    </row>
    <row r="1953">
      <c r="A1953" s="257" t="n"/>
      <c r="B1953" s="284" t="inlineStr">
        <is>
          <t>-</t>
        </is>
      </c>
      <c r="C1953">
        <f>IF(Extractions!L126="PARTIEL",Extractions!D126,"")</f>
        <v/>
      </c>
      <c r="D1953">
        <f>IF(C1953&lt;&gt;"",Extractions!M126*Extractions!N126,"")</f>
        <v/>
      </c>
      <c r="E1953" t="inlineStr">
        <is>
          <t>€</t>
        </is>
      </c>
    </row>
    <row r="1954">
      <c r="A1954" s="257" t="n"/>
      <c r="B1954" s="284" t="inlineStr">
        <is>
          <t>-</t>
        </is>
      </c>
      <c r="C1954">
        <f>IF(Extractions!L127="PARTIEL",Extractions!D127,"")</f>
        <v/>
      </c>
      <c r="D1954">
        <f>IF(C1954&lt;&gt;"",Extractions!M127*Extractions!N127,"")</f>
        <v/>
      </c>
      <c r="E1954" t="inlineStr">
        <is>
          <t>€</t>
        </is>
      </c>
    </row>
    <row r="1955">
      <c r="A1955" s="257" t="n"/>
      <c r="B1955" s="284" t="inlineStr">
        <is>
          <t>-</t>
        </is>
      </c>
      <c r="C1955">
        <f>IF(Extractions!L128="PARTIEL",Extractions!D128,"")</f>
        <v/>
      </c>
      <c r="D1955">
        <f>IF(C1955&lt;&gt;"",Extractions!M128*Extractions!N128,"")</f>
        <v/>
      </c>
      <c r="E1955" t="inlineStr">
        <is>
          <t>€</t>
        </is>
      </c>
    </row>
    <row r="1956">
      <c r="A1956" s="257" t="n"/>
      <c r="B1956" s="284" t="inlineStr">
        <is>
          <t>-</t>
        </is>
      </c>
      <c r="C1956">
        <f>IF(Extractions!L129="PARTIEL",Extractions!D129,"")</f>
        <v/>
      </c>
      <c r="D1956">
        <f>IF(C1956&lt;&gt;"",Extractions!M129*Extractions!N129,"")</f>
        <v/>
      </c>
      <c r="E1956" t="inlineStr">
        <is>
          <t>€</t>
        </is>
      </c>
    </row>
    <row r="1957">
      <c r="A1957" s="257" t="n"/>
      <c r="B1957" s="284" t="inlineStr">
        <is>
          <t>-</t>
        </is>
      </c>
      <c r="C1957">
        <f>IF(Extractions!L130="PARTIEL",Extractions!D130,"")</f>
        <v/>
      </c>
      <c r="D1957">
        <f>IF(C1957&lt;&gt;"",Extractions!M130*Extractions!N130,"")</f>
        <v/>
      </c>
      <c r="E1957" t="inlineStr">
        <is>
          <t>€</t>
        </is>
      </c>
    </row>
    <row r="1958">
      <c r="A1958" s="257" t="n"/>
      <c r="B1958" s="284" t="inlineStr">
        <is>
          <t>-</t>
        </is>
      </c>
      <c r="C1958">
        <f>IF(Extractions!L131="PARTIEL",Extractions!D131,"")</f>
        <v/>
      </c>
      <c r="D1958">
        <f>IF(C1958&lt;&gt;"",Extractions!M131*Extractions!N131,"")</f>
        <v/>
      </c>
      <c r="E1958" t="inlineStr">
        <is>
          <t>€</t>
        </is>
      </c>
    </row>
    <row r="1959">
      <c r="A1959" s="257" t="n"/>
      <c r="B1959" s="284" t="inlineStr">
        <is>
          <t>-</t>
        </is>
      </c>
      <c r="C1959">
        <f>IF(Extractions!L132="PARTIEL",Extractions!D132,"")</f>
        <v/>
      </c>
      <c r="D1959">
        <f>IF(C1959&lt;&gt;"",Extractions!M132*Extractions!N132,"")</f>
        <v/>
      </c>
      <c r="E1959" t="inlineStr">
        <is>
          <t>€</t>
        </is>
      </c>
    </row>
    <row r="1960">
      <c r="A1960" s="257" t="n"/>
      <c r="B1960" s="284" t="inlineStr">
        <is>
          <t>-</t>
        </is>
      </c>
      <c r="C1960">
        <f>IF(Extractions!L133="PARTIEL",Extractions!D133,"")</f>
        <v/>
      </c>
      <c r="D1960">
        <f>IF(C1960&lt;&gt;"",Extractions!M133*Extractions!N133,"")</f>
        <v/>
      </c>
      <c r="E1960" t="inlineStr">
        <is>
          <t>€</t>
        </is>
      </c>
    </row>
    <row r="1961">
      <c r="A1961" s="257" t="n"/>
      <c r="B1961" s="284" t="inlineStr">
        <is>
          <t>-</t>
        </is>
      </c>
      <c r="C1961">
        <f>IF(Extractions!L134="PARTIEL",Extractions!D134,"")</f>
        <v/>
      </c>
      <c r="D1961">
        <f>IF(C1961&lt;&gt;"",Extractions!M134*Extractions!N134,"")</f>
        <v/>
      </c>
      <c r="E1961" t="inlineStr">
        <is>
          <t>€</t>
        </is>
      </c>
    </row>
    <row r="1962">
      <c r="A1962" s="257" t="n"/>
      <c r="B1962" s="284" t="inlineStr">
        <is>
          <t>-</t>
        </is>
      </c>
      <c r="C1962">
        <f>IF(Extractions!L135="PARTIEL",Extractions!D135,"")</f>
        <v/>
      </c>
      <c r="D1962">
        <f>IF(C1962&lt;&gt;"",Extractions!M135*Extractions!N135,"")</f>
        <v/>
      </c>
      <c r="E1962" t="inlineStr">
        <is>
          <t>€</t>
        </is>
      </c>
    </row>
    <row r="1963">
      <c r="A1963" s="257" t="n"/>
      <c r="B1963" s="284" t="inlineStr">
        <is>
          <t>-</t>
        </is>
      </c>
      <c r="C1963">
        <f>IF(Extractions!L136="PARTIEL",Extractions!D136,"")</f>
        <v/>
      </c>
      <c r="D1963">
        <f>IF(C1963&lt;&gt;"",Extractions!M136*Extractions!N136,"")</f>
        <v/>
      </c>
      <c r="E1963" t="inlineStr">
        <is>
          <t>€</t>
        </is>
      </c>
    </row>
    <row r="1964">
      <c r="A1964" s="257" t="n"/>
      <c r="B1964" s="284" t="inlineStr">
        <is>
          <t>-</t>
        </is>
      </c>
      <c r="C1964">
        <f>IF(Extractions!L137="PARTIEL",Extractions!D137,"")</f>
        <v/>
      </c>
      <c r="D1964">
        <f>IF(C1964&lt;&gt;"",Extractions!M137*Extractions!N137,"")</f>
        <v/>
      </c>
      <c r="E1964" t="inlineStr">
        <is>
          <t>€</t>
        </is>
      </c>
    </row>
    <row r="1965">
      <c r="A1965" s="257" t="n"/>
      <c r="B1965" s="284" t="inlineStr">
        <is>
          <t>-</t>
        </is>
      </c>
      <c r="C1965">
        <f>IF(Extractions!L138="PARTIEL",Extractions!D138,"")</f>
        <v/>
      </c>
      <c r="D1965">
        <f>IF(C1965&lt;&gt;"",Extractions!M138*Extractions!N138,"")</f>
        <v/>
      </c>
      <c r="E1965" t="inlineStr">
        <is>
          <t>€</t>
        </is>
      </c>
    </row>
    <row r="1966">
      <c r="A1966" s="257" t="n"/>
      <c r="B1966" s="284" t="inlineStr">
        <is>
          <t>-</t>
        </is>
      </c>
      <c r="C1966">
        <f>IF(Extractions!L139="PARTIEL",Extractions!D139,"")</f>
        <v/>
      </c>
      <c r="D1966">
        <f>IF(C1966&lt;&gt;"",Extractions!M139*Extractions!N139,"")</f>
        <v/>
      </c>
      <c r="E1966" t="inlineStr">
        <is>
          <t>€</t>
        </is>
      </c>
    </row>
    <row r="1967">
      <c r="A1967" s="257" t="n"/>
      <c r="B1967" s="284" t="inlineStr">
        <is>
          <t>-</t>
        </is>
      </c>
      <c r="C1967">
        <f>IF(Extractions!L140="PARTIEL",Extractions!D140,"")</f>
        <v/>
      </c>
      <c r="D1967">
        <f>IF(C1967&lt;&gt;"",Extractions!M140*Extractions!N140,"")</f>
        <v/>
      </c>
      <c r="E1967" t="inlineStr">
        <is>
          <t>€</t>
        </is>
      </c>
    </row>
    <row r="1968">
      <c r="A1968" s="257" t="n"/>
      <c r="B1968" s="284" t="inlineStr">
        <is>
          <t>-</t>
        </is>
      </c>
      <c r="C1968">
        <f>IF(Extractions!L141="PARTIEL",Extractions!D141,"")</f>
        <v/>
      </c>
      <c r="D1968">
        <f>IF(C1968&lt;&gt;"",Extractions!M141*Extractions!N141,"")</f>
        <v/>
      </c>
      <c r="E1968" t="inlineStr">
        <is>
          <t>€</t>
        </is>
      </c>
    </row>
    <row r="1969">
      <c r="A1969" s="257" t="n"/>
      <c r="B1969" s="284" t="inlineStr">
        <is>
          <t>-</t>
        </is>
      </c>
      <c r="C1969">
        <f>IF(Extractions!L142="PARTIEL",Extractions!D142,"")</f>
        <v/>
      </c>
      <c r="D1969">
        <f>IF(C1969&lt;&gt;"",Extractions!M142*Extractions!N142,"")</f>
        <v/>
      </c>
      <c r="E1969" t="inlineStr">
        <is>
          <t>€</t>
        </is>
      </c>
    </row>
    <row r="1970">
      <c r="A1970" s="257" t="n"/>
      <c r="B1970" s="284" t="inlineStr">
        <is>
          <t>-</t>
        </is>
      </c>
      <c r="C1970">
        <f>IF(Extractions!L143="PARTIEL",Extractions!D143,"")</f>
        <v/>
      </c>
      <c r="D1970">
        <f>IF(C1970&lt;&gt;"",Extractions!M143*Extractions!N143,"")</f>
        <v/>
      </c>
      <c r="E1970" t="inlineStr">
        <is>
          <t>€</t>
        </is>
      </c>
    </row>
    <row r="1971">
      <c r="A1971" s="257" t="n"/>
      <c r="B1971" s="284" t="inlineStr">
        <is>
          <t>-</t>
        </is>
      </c>
      <c r="C1971">
        <f>IF(Extractions!L144="PARTIEL",Extractions!D144,"")</f>
        <v/>
      </c>
      <c r="D1971">
        <f>IF(C1971&lt;&gt;"",Extractions!M144*Extractions!N144,"")</f>
        <v/>
      </c>
      <c r="E1971" t="inlineStr">
        <is>
          <t>€</t>
        </is>
      </c>
    </row>
    <row r="1972">
      <c r="A1972" s="257" t="n"/>
      <c r="B1972" s="284" t="inlineStr">
        <is>
          <t>-</t>
        </is>
      </c>
      <c r="C1972">
        <f>IF(Extractions!L145="PARTIEL",Extractions!D145,"")</f>
        <v/>
      </c>
      <c r="D1972">
        <f>IF(C1972&lt;&gt;"",Extractions!M145*Extractions!N145,"")</f>
        <v/>
      </c>
      <c r="E1972" t="inlineStr">
        <is>
          <t>€</t>
        </is>
      </c>
    </row>
    <row r="1973">
      <c r="A1973" s="257" t="n"/>
      <c r="B1973" s="284" t="inlineStr">
        <is>
          <t>-</t>
        </is>
      </c>
      <c r="C1973">
        <f>IF(Extractions!L146="PARTIEL",Extractions!D146,"")</f>
        <v/>
      </c>
      <c r="D1973">
        <f>IF(C1973&lt;&gt;"",Extractions!M146*Extractions!N146,"")</f>
        <v/>
      </c>
      <c r="E1973" t="inlineStr">
        <is>
          <t>€</t>
        </is>
      </c>
    </row>
    <row r="1974">
      <c r="A1974" s="257" t="n"/>
      <c r="B1974" s="284" t="inlineStr">
        <is>
          <t>-</t>
        </is>
      </c>
      <c r="C1974">
        <f>IF(Extractions!L147="PARTIEL",Extractions!D147,"")</f>
        <v/>
      </c>
      <c r="D1974">
        <f>IF(C1974&lt;&gt;"",Extractions!M147*Extractions!N147,"")</f>
        <v/>
      </c>
      <c r="E1974" t="inlineStr">
        <is>
          <t>€</t>
        </is>
      </c>
    </row>
    <row r="1975">
      <c r="A1975" s="257" t="n"/>
      <c r="B1975" s="284" t="inlineStr">
        <is>
          <t>-</t>
        </is>
      </c>
      <c r="C1975">
        <f>IF(Extractions!L148="PARTIEL",Extractions!D148,"")</f>
        <v/>
      </c>
      <c r="D1975">
        <f>IF(C1975&lt;&gt;"",Extractions!M148*Extractions!N148,"")</f>
        <v/>
      </c>
      <c r="E1975" t="inlineStr">
        <is>
          <t>€</t>
        </is>
      </c>
    </row>
    <row r="1976">
      <c r="A1976" s="257" t="n"/>
      <c r="B1976" s="284" t="inlineStr">
        <is>
          <t>-</t>
        </is>
      </c>
      <c r="C1976">
        <f>IF(Extractions!L149="PARTIEL",Extractions!D149,"")</f>
        <v/>
      </c>
      <c r="D1976">
        <f>IF(C1976&lt;&gt;"",Extractions!M149*Extractions!N149,"")</f>
        <v/>
      </c>
      <c r="E1976" t="inlineStr">
        <is>
          <t>€</t>
        </is>
      </c>
    </row>
    <row r="1977">
      <c r="A1977" s="257" t="n"/>
      <c r="B1977" s="284" t="inlineStr">
        <is>
          <t>-</t>
        </is>
      </c>
      <c r="C1977">
        <f>IF(Extractions!L150="PARTIEL",Extractions!D150,"")</f>
        <v/>
      </c>
      <c r="D1977">
        <f>IF(C1977&lt;&gt;"",Extractions!M150*Extractions!N150,"")</f>
        <v/>
      </c>
      <c r="E1977" t="inlineStr">
        <is>
          <t>€</t>
        </is>
      </c>
    </row>
    <row r="1978">
      <c r="A1978" s="257" t="n"/>
      <c r="B1978" s="284" t="inlineStr">
        <is>
          <t>-</t>
        </is>
      </c>
      <c r="C1978">
        <f>IF(Extractions!L151="PARTIEL",Extractions!D151,"")</f>
        <v/>
      </c>
      <c r="D1978">
        <f>IF(C1978&lt;&gt;"",Extractions!M151*Extractions!N151,"")</f>
        <v/>
      </c>
      <c r="E1978" t="inlineStr">
        <is>
          <t>€</t>
        </is>
      </c>
    </row>
    <row r="1979">
      <c r="A1979" s="257" t="n"/>
      <c r="B1979" s="284" t="inlineStr">
        <is>
          <t>-</t>
        </is>
      </c>
      <c r="C1979">
        <f>IF(Extractions!L152="PARTIEL",Extractions!D152,"")</f>
        <v/>
      </c>
      <c r="D1979">
        <f>IF(C1979&lt;&gt;"",Extractions!M152*Extractions!N152,"")</f>
        <v/>
      </c>
      <c r="E1979" t="inlineStr">
        <is>
          <t>€</t>
        </is>
      </c>
    </row>
    <row r="1980">
      <c r="A1980" s="257" t="n"/>
      <c r="B1980" s="284" t="inlineStr">
        <is>
          <t>-</t>
        </is>
      </c>
      <c r="C1980">
        <f>IF(Extractions!L153="PARTIEL",Extractions!D153,"")</f>
        <v/>
      </c>
      <c r="D1980">
        <f>IF(C1980&lt;&gt;"",Extractions!M153*Extractions!N153,"")</f>
        <v/>
      </c>
      <c r="E1980" t="inlineStr">
        <is>
          <t>€</t>
        </is>
      </c>
    </row>
    <row r="1981">
      <c r="A1981" s="257" t="n"/>
      <c r="B1981" s="284" t="inlineStr">
        <is>
          <t>-</t>
        </is>
      </c>
      <c r="C1981">
        <f>IF(Extractions!L154="PARTIEL",Extractions!D154,"")</f>
        <v/>
      </c>
      <c r="D1981">
        <f>IF(C1981&lt;&gt;"",Extractions!M154*Extractions!N154,"")</f>
        <v/>
      </c>
      <c r="E1981" t="inlineStr">
        <is>
          <t>€</t>
        </is>
      </c>
    </row>
    <row r="1982">
      <c r="A1982" s="257" t="n"/>
      <c r="B1982" s="284" t="inlineStr">
        <is>
          <t>-</t>
        </is>
      </c>
      <c r="C1982">
        <f>IF(Extractions!L155="PARTIEL",Extractions!D155,"")</f>
        <v/>
      </c>
      <c r="D1982">
        <f>IF(C1982&lt;&gt;"",Extractions!M155*Extractions!N155,"")</f>
        <v/>
      </c>
      <c r="E1982" t="inlineStr">
        <is>
          <t>€</t>
        </is>
      </c>
    </row>
    <row r="1983">
      <c r="A1983" s="257" t="n"/>
      <c r="B1983" s="284" t="inlineStr">
        <is>
          <t>-</t>
        </is>
      </c>
      <c r="C1983">
        <f>IF(Extractions!L156="PARTIEL",Extractions!D156,"")</f>
        <v/>
      </c>
      <c r="D1983">
        <f>IF(C1983&lt;&gt;"",Extractions!M156*Extractions!N156,"")</f>
        <v/>
      </c>
      <c r="E1983" t="inlineStr">
        <is>
          <t>€</t>
        </is>
      </c>
    </row>
    <row r="1984">
      <c r="A1984" s="257" t="n"/>
      <c r="B1984" s="284" t="inlineStr">
        <is>
          <t>-</t>
        </is>
      </c>
      <c r="C1984">
        <f>IF(Extractions!L157="PARTIEL",Extractions!D157,"")</f>
        <v/>
      </c>
      <c r="D1984">
        <f>IF(C1984&lt;&gt;"",Extractions!M157*Extractions!N157,"")</f>
        <v/>
      </c>
      <c r="E1984" t="inlineStr">
        <is>
          <t>€</t>
        </is>
      </c>
    </row>
    <row r="1985">
      <c r="A1985" s="257" t="n"/>
      <c r="B1985" s="284" t="inlineStr">
        <is>
          <t>-</t>
        </is>
      </c>
      <c r="C1985">
        <f>IF(Extractions!L158="PARTIEL",Extractions!D158,"")</f>
        <v/>
      </c>
      <c r="D1985">
        <f>IF(C1985&lt;&gt;"",Extractions!M158*Extractions!N158,"")</f>
        <v/>
      </c>
      <c r="E1985" t="inlineStr">
        <is>
          <t>€</t>
        </is>
      </c>
    </row>
    <row r="1986">
      <c r="A1986" s="257" t="n"/>
      <c r="B1986" s="284" t="inlineStr">
        <is>
          <t>-</t>
        </is>
      </c>
      <c r="C1986">
        <f>IF(Extractions!L159="PARTIEL",Extractions!D159,"")</f>
        <v/>
      </c>
      <c r="D1986">
        <f>IF(C1986&lt;&gt;"",Extractions!M159*Extractions!N159,"")</f>
        <v/>
      </c>
      <c r="E1986" t="inlineStr">
        <is>
          <t>€</t>
        </is>
      </c>
    </row>
    <row r="1987">
      <c r="A1987" s="257" t="n"/>
      <c r="B1987" s="284" t="inlineStr">
        <is>
          <t>-</t>
        </is>
      </c>
      <c r="C1987">
        <f>IF(Extractions!L160="PARTIEL",Extractions!D160,"")</f>
        <v/>
      </c>
      <c r="D1987">
        <f>IF(C1987&lt;&gt;"",Extractions!M160*Extractions!N160,"")</f>
        <v/>
      </c>
      <c r="E1987" t="inlineStr">
        <is>
          <t>€</t>
        </is>
      </c>
    </row>
    <row r="1988">
      <c r="A1988" s="257" t="n"/>
      <c r="B1988" s="284" t="inlineStr">
        <is>
          <t>-</t>
        </is>
      </c>
      <c r="C1988">
        <f>IF(Extractions!L161="PARTIEL",Extractions!D161,"")</f>
        <v/>
      </c>
      <c r="D1988">
        <f>IF(C1988&lt;&gt;"",Extractions!M161*Extractions!N161,"")</f>
        <v/>
      </c>
      <c r="E1988" t="inlineStr">
        <is>
          <t>€</t>
        </is>
      </c>
    </row>
    <row r="1989">
      <c r="A1989" s="257" t="n"/>
      <c r="B1989" s="284" t="inlineStr">
        <is>
          <t>-</t>
        </is>
      </c>
      <c r="C1989">
        <f>IF(Extractions!L162="PARTIEL",Extractions!D162,"")</f>
        <v/>
      </c>
      <c r="D1989">
        <f>IF(C1989&lt;&gt;"",Extractions!M162*Extractions!N162,"")</f>
        <v/>
      </c>
      <c r="E1989" t="inlineStr">
        <is>
          <t>€</t>
        </is>
      </c>
    </row>
    <row r="1990">
      <c r="A1990" s="257" t="n"/>
      <c r="B1990" s="284" t="inlineStr">
        <is>
          <t>-</t>
        </is>
      </c>
      <c r="C1990">
        <f>IF(Extractions!L163="PARTIEL",Extractions!D163,"")</f>
        <v/>
      </c>
      <c r="D1990">
        <f>IF(C1990&lt;&gt;"",Extractions!M163*Extractions!N163,"")</f>
        <v/>
      </c>
      <c r="E1990" t="inlineStr">
        <is>
          <t>€</t>
        </is>
      </c>
    </row>
    <row r="1991">
      <c r="A1991" s="257" t="n"/>
      <c r="B1991" s="284" t="inlineStr">
        <is>
          <t>-</t>
        </is>
      </c>
      <c r="C1991">
        <f>IF(Extractions!L164="PARTIEL",Extractions!D164,"")</f>
        <v/>
      </c>
      <c r="D1991">
        <f>IF(C1991&lt;&gt;"",Extractions!M164*Extractions!N164,"")</f>
        <v/>
      </c>
      <c r="E1991" t="inlineStr">
        <is>
          <t>€</t>
        </is>
      </c>
    </row>
    <row r="1992">
      <c r="A1992" s="257" t="n"/>
      <c r="B1992" s="284" t="inlineStr">
        <is>
          <t>-</t>
        </is>
      </c>
      <c r="C1992">
        <f>IF(Extractions!L165="PARTIEL",Extractions!D165,"")</f>
        <v/>
      </c>
      <c r="D1992">
        <f>IF(C1992&lt;&gt;"",Extractions!M165*Extractions!N165,"")</f>
        <v/>
      </c>
      <c r="E1992" t="inlineStr">
        <is>
          <t>€</t>
        </is>
      </c>
    </row>
    <row r="1993">
      <c r="A1993" s="257" t="n"/>
      <c r="B1993" s="284" t="inlineStr">
        <is>
          <t>-</t>
        </is>
      </c>
      <c r="C1993">
        <f>IF(Extractions!L166="PARTIEL",Extractions!D166,"")</f>
        <v/>
      </c>
      <c r="D1993">
        <f>IF(C1993&lt;&gt;"",Extractions!M166*Extractions!N166,"")</f>
        <v/>
      </c>
      <c r="E1993" t="inlineStr">
        <is>
          <t>€</t>
        </is>
      </c>
    </row>
    <row r="1994">
      <c r="A1994" s="257" t="n"/>
      <c r="B1994" s="284" t="inlineStr">
        <is>
          <t>-</t>
        </is>
      </c>
      <c r="C1994">
        <f>IF(Extractions!L167="PARTIEL",Extractions!D167,"")</f>
        <v/>
      </c>
      <c r="D1994">
        <f>IF(C1994&lt;&gt;"",Extractions!M167*Extractions!N167,"")</f>
        <v/>
      </c>
      <c r="E1994" t="inlineStr">
        <is>
          <t>€</t>
        </is>
      </c>
    </row>
    <row r="1995">
      <c r="A1995" s="257" t="n"/>
      <c r="B1995" s="284" t="inlineStr">
        <is>
          <t>-</t>
        </is>
      </c>
      <c r="C1995">
        <f>IF(Extractions!L168="PARTIEL",Extractions!D168,"")</f>
        <v/>
      </c>
      <c r="D1995">
        <f>IF(C1995&lt;&gt;"",Extractions!M168*Extractions!N168,"")</f>
        <v/>
      </c>
      <c r="E1995" t="inlineStr">
        <is>
          <t>€</t>
        </is>
      </c>
    </row>
    <row r="1996">
      <c r="A1996" s="257" t="n"/>
      <c r="B1996" s="284" t="inlineStr">
        <is>
          <t>-</t>
        </is>
      </c>
      <c r="C1996">
        <f>IF(Extractions!L169="PARTIEL",Extractions!D169,"")</f>
        <v/>
      </c>
      <c r="D1996">
        <f>IF(C1996&lt;&gt;"",Extractions!M169*Extractions!N169,"")</f>
        <v/>
      </c>
      <c r="E1996" t="inlineStr">
        <is>
          <t>€</t>
        </is>
      </c>
    </row>
    <row r="1997">
      <c r="A1997" s="257" t="n"/>
      <c r="B1997" s="284" t="inlineStr">
        <is>
          <t>-</t>
        </is>
      </c>
      <c r="C1997">
        <f>IF(Extractions!L170="PARTIEL",Extractions!D170,"")</f>
        <v/>
      </c>
      <c r="D1997">
        <f>IF(C1997&lt;&gt;"",Extractions!M170*Extractions!N170,"")</f>
        <v/>
      </c>
      <c r="E1997" t="inlineStr">
        <is>
          <t>€</t>
        </is>
      </c>
    </row>
    <row r="1998">
      <c r="A1998" s="257" t="n"/>
      <c r="B1998" s="284" t="inlineStr">
        <is>
          <t>-</t>
        </is>
      </c>
      <c r="C1998">
        <f>IF(Extractions!L171="PARTIEL",Extractions!D171,"")</f>
        <v/>
      </c>
      <c r="D1998">
        <f>IF(C1998&lt;&gt;"",Extractions!M171*Extractions!N171,"")</f>
        <v/>
      </c>
      <c r="E1998" t="inlineStr">
        <is>
          <t>€</t>
        </is>
      </c>
    </row>
    <row r="1999">
      <c r="A1999" s="257" t="n"/>
      <c r="B1999" s="284" t="inlineStr">
        <is>
          <t>-</t>
        </is>
      </c>
      <c r="C1999">
        <f>IF(Extractions!L172="PARTIEL",Extractions!D172,"")</f>
        <v/>
      </c>
      <c r="D1999">
        <f>IF(C1999&lt;&gt;"",Extractions!M172*Extractions!N172,"")</f>
        <v/>
      </c>
      <c r="E1999" t="inlineStr">
        <is>
          <t>€</t>
        </is>
      </c>
    </row>
    <row r="2000">
      <c r="A2000" s="257" t="n"/>
      <c r="B2000" s="284" t="inlineStr">
        <is>
          <t>-</t>
        </is>
      </c>
      <c r="C2000">
        <f>IF(Extractions!L173="PARTIEL",Extractions!D173,"")</f>
        <v/>
      </c>
      <c r="D2000">
        <f>IF(C2000&lt;&gt;"",Extractions!M173*Extractions!N173,"")</f>
        <v/>
      </c>
      <c r="E2000" t="inlineStr">
        <is>
          <t>€</t>
        </is>
      </c>
    </row>
    <row r="2001">
      <c r="A2001" s="257" t="n"/>
      <c r="B2001" s="284" t="inlineStr">
        <is>
          <t>-</t>
        </is>
      </c>
      <c r="C2001">
        <f>IF(Extractions!L174="PARTIEL",Extractions!D174,"")</f>
        <v/>
      </c>
      <c r="D2001">
        <f>IF(C2001&lt;&gt;"",Extractions!M174*Extractions!N174,"")</f>
        <v/>
      </c>
      <c r="E2001" t="inlineStr">
        <is>
          <t>€</t>
        </is>
      </c>
    </row>
    <row r="2002">
      <c r="A2002" s="257" t="n"/>
      <c r="B2002" s="284" t="inlineStr">
        <is>
          <t>-</t>
        </is>
      </c>
      <c r="C2002">
        <f>IF(Extractions!L175="PARTIEL",Extractions!D175,"")</f>
        <v/>
      </c>
      <c r="D2002">
        <f>IF(C2002&lt;&gt;"",Extractions!M175*Extractions!N175,"")</f>
        <v/>
      </c>
      <c r="E2002" t="inlineStr">
        <is>
          <t>€</t>
        </is>
      </c>
    </row>
    <row r="2003">
      <c r="A2003" s="257" t="n"/>
      <c r="B2003" s="284" t="inlineStr">
        <is>
          <t>-</t>
        </is>
      </c>
      <c r="C2003">
        <f>IF(Extractions!L176="PARTIEL",Extractions!D176,"")</f>
        <v/>
      </c>
      <c r="D2003">
        <f>IF(C2003&lt;&gt;"",Extractions!M176*Extractions!N176,"")</f>
        <v/>
      </c>
      <c r="E2003" t="inlineStr">
        <is>
          <t>€</t>
        </is>
      </c>
    </row>
    <row r="2004">
      <c r="A2004" s="257" t="n"/>
      <c r="B2004" s="284" t="inlineStr">
        <is>
          <t>-</t>
        </is>
      </c>
      <c r="C2004">
        <f>IF(Extractions!L177="PARTIEL",Extractions!D177,"")</f>
        <v/>
      </c>
      <c r="D2004">
        <f>IF(C2004&lt;&gt;"",Extractions!M177*Extractions!N177,"")</f>
        <v/>
      </c>
      <c r="E2004" t="inlineStr">
        <is>
          <t>€</t>
        </is>
      </c>
    </row>
    <row r="2005">
      <c r="A2005" s="257" t="n"/>
      <c r="B2005" s="284" t="inlineStr">
        <is>
          <t>-</t>
        </is>
      </c>
      <c r="C2005">
        <f>IF(Extractions!L178="PARTIEL",Extractions!D178,"")</f>
        <v/>
      </c>
      <c r="D2005">
        <f>IF(C2005&lt;&gt;"",Extractions!M178*Extractions!N178,"")</f>
        <v/>
      </c>
      <c r="E2005" t="inlineStr">
        <is>
          <t>€</t>
        </is>
      </c>
    </row>
    <row r="2006">
      <c r="A2006" s="257" t="n"/>
      <c r="B2006" s="284" t="inlineStr">
        <is>
          <t>-</t>
        </is>
      </c>
      <c r="C2006">
        <f>IF(Extractions!L179="PARTIEL",Extractions!D179,"")</f>
        <v/>
      </c>
      <c r="D2006">
        <f>IF(C2006&lt;&gt;"",Extractions!M179*Extractions!N179,"")</f>
        <v/>
      </c>
      <c r="E2006" t="inlineStr">
        <is>
          <t>€</t>
        </is>
      </c>
    </row>
    <row r="2007">
      <c r="A2007" s="257" t="n"/>
      <c r="B2007" s="284" t="inlineStr">
        <is>
          <t>-</t>
        </is>
      </c>
      <c r="C2007">
        <f>IF(Extractions!L180="PARTIEL",Extractions!D180,"")</f>
        <v/>
      </c>
      <c r="D2007">
        <f>IF(C2007&lt;&gt;"",Extractions!M180*Extractions!N180,"")</f>
        <v/>
      </c>
      <c r="E2007" t="inlineStr">
        <is>
          <t>€</t>
        </is>
      </c>
    </row>
    <row r="2008">
      <c r="A2008" s="257" t="n"/>
      <c r="B2008" s="284" t="inlineStr">
        <is>
          <t>-</t>
        </is>
      </c>
      <c r="C2008">
        <f>IF(Extractions!L181="PARTIEL",Extractions!D181,"")</f>
        <v/>
      </c>
      <c r="D2008">
        <f>IF(C2008&lt;&gt;"",Extractions!M181*Extractions!N181,"")</f>
        <v/>
      </c>
      <c r="E2008" t="inlineStr">
        <is>
          <t>€</t>
        </is>
      </c>
    </row>
    <row r="2009">
      <c r="A2009" s="257" t="n"/>
      <c r="B2009" s="284" t="inlineStr">
        <is>
          <t>-</t>
        </is>
      </c>
      <c r="C2009">
        <f>IF(Extractions!L182="PARTIEL",Extractions!D182,"")</f>
        <v/>
      </c>
      <c r="D2009">
        <f>IF(C2009&lt;&gt;"",Extractions!M182*Extractions!N182,"")</f>
        <v/>
      </c>
      <c r="E2009" t="inlineStr">
        <is>
          <t>€</t>
        </is>
      </c>
    </row>
    <row r="2010">
      <c r="A2010" s="257" t="n"/>
      <c r="B2010" s="284" t="inlineStr">
        <is>
          <t>-</t>
        </is>
      </c>
      <c r="C2010">
        <f>IF(Extractions!L183="PARTIEL",Extractions!D183,"")</f>
        <v/>
      </c>
      <c r="D2010">
        <f>IF(C2010&lt;&gt;"",Extractions!M183*Extractions!N183,"")</f>
        <v/>
      </c>
      <c r="E2010" t="inlineStr">
        <is>
          <t>€</t>
        </is>
      </c>
    </row>
    <row r="2011">
      <c r="A2011" s="257" t="n"/>
      <c r="B2011" s="284" t="inlineStr">
        <is>
          <t>-</t>
        </is>
      </c>
      <c r="C2011">
        <f>IF(Extractions!L184="PARTIEL",Extractions!D184,"")</f>
        <v/>
      </c>
      <c r="D2011">
        <f>IF(C2011&lt;&gt;"",Extractions!M184*Extractions!N184,"")</f>
        <v/>
      </c>
      <c r="E2011" t="inlineStr">
        <is>
          <t>€</t>
        </is>
      </c>
    </row>
    <row r="2012">
      <c r="A2012" s="257" t="n"/>
      <c r="B2012" s="284" t="inlineStr">
        <is>
          <t>-</t>
        </is>
      </c>
      <c r="C2012">
        <f>IF(Extractions!L185="PARTIEL",Extractions!D185,"")</f>
        <v/>
      </c>
      <c r="D2012">
        <f>IF(C2012&lt;&gt;"",Extractions!M185*Extractions!N185,"")</f>
        <v/>
      </c>
      <c r="E2012" t="inlineStr">
        <is>
          <t>€</t>
        </is>
      </c>
    </row>
    <row r="2013">
      <c r="A2013" s="257" t="n"/>
      <c r="B2013" s="284" t="inlineStr">
        <is>
          <t>-</t>
        </is>
      </c>
      <c r="C2013">
        <f>IF(Extractions!L186="PARTIEL",Extractions!D186,"")</f>
        <v/>
      </c>
      <c r="D2013">
        <f>IF(C2013&lt;&gt;"",Extractions!M186*Extractions!N186,"")</f>
        <v/>
      </c>
      <c r="E2013" t="inlineStr">
        <is>
          <t>€</t>
        </is>
      </c>
    </row>
    <row r="2014">
      <c r="A2014" s="257" t="n"/>
      <c r="B2014" s="284" t="inlineStr">
        <is>
          <t>-</t>
        </is>
      </c>
      <c r="C2014">
        <f>IF(Extractions!L187="PARTIEL",Extractions!D187,"")</f>
        <v/>
      </c>
      <c r="D2014">
        <f>IF(C2014&lt;&gt;"",Extractions!M187*Extractions!N187,"")</f>
        <v/>
      </c>
      <c r="E2014" t="inlineStr">
        <is>
          <t>€</t>
        </is>
      </c>
    </row>
    <row r="2015">
      <c r="A2015" s="257" t="n"/>
      <c r="B2015" s="284" t="inlineStr">
        <is>
          <t>-</t>
        </is>
      </c>
      <c r="C2015">
        <f>IF(Extractions!L188="PARTIEL",Extractions!D188,"")</f>
        <v/>
      </c>
      <c r="D2015">
        <f>IF(C2015&lt;&gt;"",Extractions!M188*Extractions!N188,"")</f>
        <v/>
      </c>
      <c r="E2015" t="inlineStr">
        <is>
          <t>€</t>
        </is>
      </c>
    </row>
    <row r="2016">
      <c r="A2016" s="257" t="n"/>
      <c r="B2016" s="284" t="inlineStr">
        <is>
          <t>-</t>
        </is>
      </c>
      <c r="C2016">
        <f>IF(Extractions!L189="PARTIEL",Extractions!D189,"")</f>
        <v/>
      </c>
      <c r="D2016">
        <f>IF(C2016&lt;&gt;"",Extractions!M189*Extractions!N189,"")</f>
        <v/>
      </c>
      <c r="E2016" t="inlineStr">
        <is>
          <t>€</t>
        </is>
      </c>
    </row>
    <row r="2017">
      <c r="A2017" s="257" t="n"/>
      <c r="B2017" s="284" t="inlineStr">
        <is>
          <t>-</t>
        </is>
      </c>
      <c r="C2017">
        <f>IF(Extractions!L190="PARTIEL",Extractions!D190,"")</f>
        <v/>
      </c>
      <c r="D2017">
        <f>IF(C2017&lt;&gt;"",Extractions!M190*Extractions!N190,"")</f>
        <v/>
      </c>
      <c r="E2017" t="inlineStr">
        <is>
          <t>€</t>
        </is>
      </c>
    </row>
    <row r="2018">
      <c r="A2018" s="257" t="n"/>
      <c r="B2018" s="284" t="inlineStr">
        <is>
          <t>-</t>
        </is>
      </c>
      <c r="C2018">
        <f>IF(Extractions!L191="PARTIEL",Extractions!D191,"")</f>
        <v/>
      </c>
      <c r="D2018">
        <f>IF(C2018&lt;&gt;"",Extractions!M191*Extractions!N191,"")</f>
        <v/>
      </c>
      <c r="E2018" t="inlineStr">
        <is>
          <t>€</t>
        </is>
      </c>
    </row>
    <row r="2019">
      <c r="A2019" s="257" t="n"/>
      <c r="B2019" s="284" t="inlineStr">
        <is>
          <t>-</t>
        </is>
      </c>
      <c r="C2019">
        <f>IF(Extractions!L192="PARTIEL",Extractions!D192,"")</f>
        <v/>
      </c>
      <c r="D2019">
        <f>IF(C2019&lt;&gt;"",Extractions!M192*Extractions!N192,"")</f>
        <v/>
      </c>
      <c r="E2019" t="inlineStr">
        <is>
          <t>€</t>
        </is>
      </c>
    </row>
    <row r="2020">
      <c r="A2020" s="257" t="n"/>
      <c r="B2020" s="284" t="inlineStr">
        <is>
          <t>-</t>
        </is>
      </c>
      <c r="C2020">
        <f>IF(Extractions!L193="PARTIEL",Extractions!D193,"")</f>
        <v/>
      </c>
      <c r="D2020">
        <f>IF(C2020&lt;&gt;"",Extractions!M193*Extractions!N193,"")</f>
        <v/>
      </c>
      <c r="E2020" t="inlineStr">
        <is>
          <t>€</t>
        </is>
      </c>
    </row>
    <row r="2021">
      <c r="A2021" s="257" t="n"/>
      <c r="B2021" s="284" t="inlineStr">
        <is>
          <t>-</t>
        </is>
      </c>
      <c r="C2021">
        <f>IF(Extractions!L194="PARTIEL",Extractions!D194,"")</f>
        <v/>
      </c>
      <c r="D2021">
        <f>IF(C2021&lt;&gt;"",Extractions!M194*Extractions!N194,"")</f>
        <v/>
      </c>
      <c r="E2021" t="inlineStr">
        <is>
          <t>€</t>
        </is>
      </c>
    </row>
    <row r="2022">
      <c r="A2022" s="257" t="n"/>
      <c r="B2022" s="284" t="inlineStr">
        <is>
          <t>-</t>
        </is>
      </c>
      <c r="C2022">
        <f>IF(Extractions!L195="PARTIEL",Extractions!D195,"")</f>
        <v/>
      </c>
      <c r="D2022">
        <f>IF(C2022&lt;&gt;"",Extractions!M195*Extractions!N195,"")</f>
        <v/>
      </c>
      <c r="E2022" t="inlineStr">
        <is>
          <t>€</t>
        </is>
      </c>
    </row>
    <row r="2023">
      <c r="A2023" s="257" t="n"/>
      <c r="B2023" s="284" t="inlineStr">
        <is>
          <t>-</t>
        </is>
      </c>
      <c r="C2023">
        <f>IF(Extractions!L196="PARTIEL",Extractions!D196,"")</f>
        <v/>
      </c>
      <c r="D2023">
        <f>IF(C2023&lt;&gt;"",Extractions!M196*Extractions!N196,"")</f>
        <v/>
      </c>
      <c r="E2023" t="inlineStr">
        <is>
          <t>€</t>
        </is>
      </c>
    </row>
    <row r="2024">
      <c r="A2024" s="257" t="n"/>
      <c r="B2024" s="284" t="inlineStr">
        <is>
          <t>-</t>
        </is>
      </c>
      <c r="C2024">
        <f>IF(Extractions!L197="PARTIEL",Extractions!D197,"")</f>
        <v/>
      </c>
      <c r="D2024">
        <f>IF(C2024&lt;&gt;"",Extractions!M197*Extractions!N197,"")</f>
        <v/>
      </c>
      <c r="E2024" t="inlineStr">
        <is>
          <t>€</t>
        </is>
      </c>
    </row>
    <row r="2025">
      <c r="A2025" s="257" t="n"/>
      <c r="B2025" s="284" t="inlineStr">
        <is>
          <t>-</t>
        </is>
      </c>
      <c r="C2025">
        <f>IF(Extractions!L198="PARTIEL",Extractions!D198,"")</f>
        <v/>
      </c>
      <c r="D2025">
        <f>IF(C2025&lt;&gt;"",Extractions!M198*Extractions!N198,"")</f>
        <v/>
      </c>
      <c r="E2025" t="inlineStr">
        <is>
          <t>€</t>
        </is>
      </c>
    </row>
    <row r="2026">
      <c r="A2026" s="257" t="n"/>
      <c r="B2026" s="284" t="inlineStr">
        <is>
          <t>-</t>
        </is>
      </c>
      <c r="C2026">
        <f>IF(Extractions!L199="PARTIEL",Extractions!D199,"")</f>
        <v/>
      </c>
      <c r="D2026">
        <f>IF(C2026&lt;&gt;"",Extractions!M199*Extractions!N199,"")</f>
        <v/>
      </c>
      <c r="E2026" t="inlineStr">
        <is>
          <t>€</t>
        </is>
      </c>
    </row>
    <row r="2027">
      <c r="A2027" s="257" t="n"/>
      <c r="B2027" s="284" t="inlineStr">
        <is>
          <t>-</t>
        </is>
      </c>
      <c r="C2027">
        <f>IF(Extractions!L200="PARTIEL",Extractions!D200,"")</f>
        <v/>
      </c>
      <c r="D2027">
        <f>IF(C2027&lt;&gt;"",Extractions!M200*Extractions!N200,"")</f>
        <v/>
      </c>
      <c r="E2027" t="inlineStr">
        <is>
          <t>€</t>
        </is>
      </c>
    </row>
    <row r="2028">
      <c r="A2028" s="257" t="n"/>
      <c r="B2028" s="284" t="inlineStr">
        <is>
          <t>-</t>
        </is>
      </c>
      <c r="C2028">
        <f>IF(Extractions!L201="PARTIEL",Extractions!D201,"")</f>
        <v/>
      </c>
      <c r="D2028">
        <f>IF(C2028&lt;&gt;"",Extractions!M201*Extractions!N201,"")</f>
        <v/>
      </c>
      <c r="E2028" t="inlineStr">
        <is>
          <t>€</t>
        </is>
      </c>
    </row>
    <row r="2029">
      <c r="B2029" s="284" t="n"/>
      <c r="C2029" s="288" t="inlineStr">
        <is>
          <t>ne pas supprimer cette ligne</t>
        </is>
      </c>
    </row>
    <row r="2030" customFormat="1" s="246">
      <c r="B2030" s="282" t="inlineStr">
        <is>
          <t>→</t>
        </is>
      </c>
      <c r="C2030" s="290" t="inlineStr">
        <is>
          <t xml:space="preserve">PRELEVEMENT A LA SOURCE : </t>
        </is>
      </c>
    </row>
    <row r="2031">
      <c r="A2031" s="257" t="n"/>
      <c r="B2031" s="284" t="inlineStr">
        <is>
          <t>-</t>
        </is>
      </c>
      <c r="C2031">
        <f>IF(Extractions!J306&lt;&gt;0,Extractions!C306,"")</f>
        <v/>
      </c>
      <c r="D2031" t="inlineStr">
        <is>
          <t>Taux PAS =</t>
        </is>
      </c>
      <c r="E2031" s="349">
        <f>IF(C2031&lt;&gt;"",Extractions!I306,"")</f>
        <v/>
      </c>
      <c r="F2031" t="inlineStr">
        <is>
          <t>%      soit</t>
        </is>
      </c>
      <c r="G2031">
        <f>IF(C2031&lt;&gt;"",Extractions!J306,"")</f>
        <v/>
      </c>
      <c r="H2031" t="inlineStr">
        <is>
          <t>€</t>
        </is>
      </c>
    </row>
    <row r="2032">
      <c r="A2032" s="257" t="n"/>
      <c r="B2032" s="284" t="inlineStr">
        <is>
          <t>-</t>
        </is>
      </c>
      <c r="C2032">
        <f>IF(Extractions!J307&lt;&gt;0,Extractions!C307,"")</f>
        <v/>
      </c>
      <c r="D2032" t="inlineStr">
        <is>
          <t>Taux PAS =</t>
        </is>
      </c>
      <c r="E2032" s="349">
        <f>IF(C2032&lt;&gt;"",Extractions!I307,"")</f>
        <v/>
      </c>
      <c r="F2032" t="inlineStr">
        <is>
          <t>%      soit</t>
        </is>
      </c>
      <c r="G2032">
        <f>IF(C2032&lt;&gt;"",Extractions!J307,"")</f>
        <v/>
      </c>
      <c r="H2032" t="inlineStr">
        <is>
          <t>€</t>
        </is>
      </c>
    </row>
    <row r="2033">
      <c r="A2033" s="257" t="n"/>
      <c r="B2033" s="284" t="inlineStr">
        <is>
          <t>-</t>
        </is>
      </c>
      <c r="C2033">
        <f>IF(Extractions!J308&lt;&gt;0,Extractions!C308,"")</f>
        <v/>
      </c>
      <c r="D2033" t="inlineStr">
        <is>
          <t>Taux PAS =</t>
        </is>
      </c>
      <c r="E2033" s="349">
        <f>IF(C2033&lt;&gt;"",Extractions!I308,"")</f>
        <v/>
      </c>
      <c r="F2033" t="inlineStr">
        <is>
          <t>%      soit</t>
        </is>
      </c>
      <c r="G2033">
        <f>IF(C2033&lt;&gt;"",Extractions!J308,"")</f>
        <v/>
      </c>
      <c r="H2033" t="inlineStr">
        <is>
          <t>€</t>
        </is>
      </c>
    </row>
    <row r="2034">
      <c r="A2034" s="257" t="n"/>
      <c r="B2034" s="284" t="inlineStr">
        <is>
          <t>-</t>
        </is>
      </c>
      <c r="C2034">
        <f>IF(Extractions!J309&lt;&gt;0,Extractions!C309,"")</f>
        <v/>
      </c>
      <c r="D2034" t="inlineStr">
        <is>
          <t>Taux PAS =</t>
        </is>
      </c>
      <c r="E2034" s="349">
        <f>IF(C2034&lt;&gt;"",Extractions!I309,"")</f>
        <v/>
      </c>
      <c r="F2034" t="inlineStr">
        <is>
          <t>%      soit</t>
        </is>
      </c>
      <c r="G2034">
        <f>IF(C2034&lt;&gt;"",Extractions!J309,"")</f>
        <v/>
      </c>
      <c r="H2034" t="inlineStr">
        <is>
          <t>€</t>
        </is>
      </c>
    </row>
    <row r="2035">
      <c r="A2035" s="257" t="n"/>
      <c r="B2035" s="284" t="inlineStr">
        <is>
          <t>-</t>
        </is>
      </c>
      <c r="C2035">
        <f>IF(Extractions!J310&lt;&gt;0,Extractions!C310,"")</f>
        <v/>
      </c>
      <c r="D2035" t="inlineStr">
        <is>
          <t>Taux PAS =</t>
        </is>
      </c>
      <c r="E2035" s="349">
        <f>IF(C2035&lt;&gt;"",Extractions!I310,"")</f>
        <v/>
      </c>
      <c r="F2035" t="inlineStr">
        <is>
          <t>%      soit</t>
        </is>
      </c>
      <c r="G2035">
        <f>IF(C2035&lt;&gt;"",Extractions!J310,"")</f>
        <v/>
      </c>
      <c r="H2035" t="inlineStr">
        <is>
          <t>€</t>
        </is>
      </c>
    </row>
    <row r="2036">
      <c r="A2036" s="257" t="n"/>
      <c r="B2036" s="284" t="inlineStr">
        <is>
          <t>-</t>
        </is>
      </c>
      <c r="C2036">
        <f>IF(Extractions!J311&lt;&gt;0,Extractions!C311,"")</f>
        <v/>
      </c>
      <c r="D2036" t="inlineStr">
        <is>
          <t>Taux PAS =</t>
        </is>
      </c>
      <c r="E2036" s="349">
        <f>IF(C2036&lt;&gt;"",Extractions!I311,"")</f>
        <v/>
      </c>
      <c r="F2036" t="inlineStr">
        <is>
          <t>%      soit</t>
        </is>
      </c>
      <c r="G2036">
        <f>IF(C2036&lt;&gt;"",Extractions!J311,"")</f>
        <v/>
      </c>
      <c r="H2036" t="inlineStr">
        <is>
          <t>€</t>
        </is>
      </c>
    </row>
    <row r="2037">
      <c r="A2037" s="257" t="n"/>
      <c r="B2037" s="284" t="inlineStr">
        <is>
          <t>-</t>
        </is>
      </c>
      <c r="C2037">
        <f>IF(Extractions!J312&lt;&gt;0,Extractions!C312,"")</f>
        <v/>
      </c>
      <c r="D2037" t="inlineStr">
        <is>
          <t>Taux PAS =</t>
        </is>
      </c>
      <c r="E2037" s="349">
        <f>IF(C2037&lt;&gt;"",Extractions!I312,"")</f>
        <v/>
      </c>
      <c r="F2037" t="inlineStr">
        <is>
          <t>%      soit</t>
        </is>
      </c>
      <c r="G2037">
        <f>IF(C2037&lt;&gt;"",Extractions!J312,"")</f>
        <v/>
      </c>
      <c r="H2037" t="inlineStr">
        <is>
          <t>€</t>
        </is>
      </c>
    </row>
    <row r="2038">
      <c r="A2038" s="257" t="n"/>
      <c r="B2038" s="284" t="inlineStr">
        <is>
          <t>-</t>
        </is>
      </c>
      <c r="C2038">
        <f>IF(Extractions!J313&lt;&gt;0,Extractions!C313,"")</f>
        <v/>
      </c>
      <c r="D2038" t="inlineStr">
        <is>
          <t>Taux PAS =</t>
        </is>
      </c>
      <c r="E2038" s="349">
        <f>IF(C2038&lt;&gt;"",Extractions!I313,"")</f>
        <v/>
      </c>
      <c r="F2038" t="inlineStr">
        <is>
          <t>%      soit</t>
        </is>
      </c>
      <c r="G2038">
        <f>IF(C2038&lt;&gt;"",Extractions!J313,"")</f>
        <v/>
      </c>
      <c r="H2038" t="inlineStr">
        <is>
          <t>€</t>
        </is>
      </c>
    </row>
    <row r="2039">
      <c r="A2039" s="257" t="n"/>
      <c r="B2039" s="284" t="inlineStr">
        <is>
          <t>-</t>
        </is>
      </c>
      <c r="C2039">
        <f>IF(Extractions!J314&lt;&gt;0,Extractions!C314,"")</f>
        <v/>
      </c>
      <c r="D2039" t="inlineStr">
        <is>
          <t>Taux PAS =</t>
        </is>
      </c>
      <c r="E2039" s="349">
        <f>IF(C2039&lt;&gt;"",Extractions!I314,"")</f>
        <v/>
      </c>
      <c r="F2039" t="inlineStr">
        <is>
          <t>%      soit</t>
        </is>
      </c>
      <c r="G2039">
        <f>IF(C2039&lt;&gt;"",Extractions!J314,"")</f>
        <v/>
      </c>
      <c r="H2039" t="inlineStr">
        <is>
          <t>€</t>
        </is>
      </c>
    </row>
    <row r="2040">
      <c r="A2040" s="257" t="n"/>
      <c r="B2040" s="284" t="inlineStr">
        <is>
          <t>-</t>
        </is>
      </c>
      <c r="C2040">
        <f>IF(Extractions!J315&lt;&gt;0,Extractions!C315,"")</f>
        <v/>
      </c>
      <c r="D2040" t="inlineStr">
        <is>
          <t>Taux PAS =</t>
        </is>
      </c>
      <c r="E2040" s="349">
        <f>IF(C2040&lt;&gt;"",Extractions!I315,"")</f>
        <v/>
      </c>
      <c r="F2040" t="inlineStr">
        <is>
          <t>%      soit</t>
        </is>
      </c>
      <c r="G2040">
        <f>IF(C2040&lt;&gt;"",Extractions!J315,"")</f>
        <v/>
      </c>
      <c r="H2040" t="inlineStr">
        <is>
          <t>€</t>
        </is>
      </c>
    </row>
    <row r="2041">
      <c r="A2041" s="257" t="n"/>
      <c r="B2041" s="284" t="inlineStr">
        <is>
          <t>-</t>
        </is>
      </c>
      <c r="C2041">
        <f>IF(Extractions!J316&lt;&gt;0,Extractions!C316,"")</f>
        <v/>
      </c>
      <c r="D2041" t="inlineStr">
        <is>
          <t>Taux PAS =</t>
        </is>
      </c>
      <c r="E2041" s="349">
        <f>IF(C2041&lt;&gt;"",Extractions!I316,"")</f>
        <v/>
      </c>
      <c r="F2041" t="inlineStr">
        <is>
          <t>%      soit</t>
        </is>
      </c>
      <c r="G2041">
        <f>IF(C2041&lt;&gt;"",Extractions!J316,"")</f>
        <v/>
      </c>
      <c r="H2041" t="inlineStr">
        <is>
          <t>€</t>
        </is>
      </c>
    </row>
    <row r="2042">
      <c r="A2042" s="257" t="n"/>
      <c r="B2042" s="284" t="inlineStr">
        <is>
          <t>-</t>
        </is>
      </c>
      <c r="C2042">
        <f>IF(Extractions!J317&lt;&gt;0,Extractions!C317,"")</f>
        <v/>
      </c>
      <c r="D2042" t="inlineStr">
        <is>
          <t>Taux PAS =</t>
        </is>
      </c>
      <c r="E2042" s="349">
        <f>IF(C2042&lt;&gt;"",Extractions!I317,"")</f>
        <v/>
      </c>
      <c r="F2042" t="inlineStr">
        <is>
          <t>%      soit</t>
        </is>
      </c>
      <c r="G2042">
        <f>IF(C2042&lt;&gt;"",Extractions!J317,"")</f>
        <v/>
      </c>
      <c r="H2042" t="inlineStr">
        <is>
          <t>€</t>
        </is>
      </c>
    </row>
    <row r="2043">
      <c r="A2043" s="257" t="n"/>
      <c r="B2043" s="284" t="inlineStr">
        <is>
          <t>-</t>
        </is>
      </c>
      <c r="C2043">
        <f>IF(Extractions!J318&lt;&gt;0,Extractions!C318,"")</f>
        <v/>
      </c>
      <c r="D2043" t="inlineStr">
        <is>
          <t>Taux PAS =</t>
        </is>
      </c>
      <c r="E2043" s="349">
        <f>IF(C2043&lt;&gt;"",Extractions!I318,"")</f>
        <v/>
      </c>
      <c r="F2043" t="inlineStr">
        <is>
          <t>%      soit</t>
        </is>
      </c>
      <c r="G2043">
        <f>IF(C2043&lt;&gt;"",Extractions!J318,"")</f>
        <v/>
      </c>
      <c r="H2043" t="inlineStr">
        <is>
          <t>€</t>
        </is>
      </c>
    </row>
    <row r="2044">
      <c r="A2044" s="257" t="n"/>
      <c r="B2044" s="284" t="inlineStr">
        <is>
          <t>-</t>
        </is>
      </c>
      <c r="C2044">
        <f>IF(Extractions!J319&lt;&gt;0,Extractions!C319,"")</f>
        <v/>
      </c>
      <c r="D2044" t="inlineStr">
        <is>
          <t>Taux PAS =</t>
        </is>
      </c>
      <c r="E2044" s="349">
        <f>IF(C2044&lt;&gt;"",Extractions!I319,"")</f>
        <v/>
      </c>
      <c r="F2044" t="inlineStr">
        <is>
          <t>%      soit</t>
        </is>
      </c>
      <c r="G2044">
        <f>IF(C2044&lt;&gt;"",Extractions!J319,"")</f>
        <v/>
      </c>
      <c r="H2044" t="inlineStr">
        <is>
          <t>€</t>
        </is>
      </c>
    </row>
    <row r="2045">
      <c r="A2045" s="257" t="n"/>
      <c r="B2045" s="284" t="inlineStr">
        <is>
          <t>-</t>
        </is>
      </c>
      <c r="C2045">
        <f>IF(Extractions!J320&lt;&gt;0,Extractions!C320,"")</f>
        <v/>
      </c>
      <c r="D2045" t="inlineStr">
        <is>
          <t>Taux PAS =</t>
        </is>
      </c>
      <c r="E2045" s="349">
        <f>IF(C2045&lt;&gt;"",Extractions!I320,"")</f>
        <v/>
      </c>
      <c r="F2045" t="inlineStr">
        <is>
          <t>%      soit</t>
        </is>
      </c>
      <c r="G2045">
        <f>IF(C2045&lt;&gt;"",Extractions!J320,"")</f>
        <v/>
      </c>
      <c r="H2045" t="inlineStr">
        <is>
          <t>€</t>
        </is>
      </c>
    </row>
    <row r="2046">
      <c r="A2046" s="257" t="n"/>
      <c r="B2046" s="284" t="inlineStr">
        <is>
          <t>-</t>
        </is>
      </c>
      <c r="C2046">
        <f>IF(Extractions!J321&lt;&gt;0,Extractions!C321,"")</f>
        <v/>
      </c>
      <c r="D2046" t="inlineStr">
        <is>
          <t>Taux PAS =</t>
        </is>
      </c>
      <c r="E2046" s="349">
        <f>IF(C2046&lt;&gt;"",Extractions!I321,"")</f>
        <v/>
      </c>
      <c r="F2046" t="inlineStr">
        <is>
          <t>%      soit</t>
        </is>
      </c>
      <c r="G2046">
        <f>IF(C2046&lt;&gt;"",Extractions!J321,"")</f>
        <v/>
      </c>
      <c r="H2046" t="inlineStr">
        <is>
          <t>€</t>
        </is>
      </c>
    </row>
    <row r="2047">
      <c r="A2047" s="257" t="n"/>
      <c r="B2047" s="284" t="inlineStr">
        <is>
          <t>-</t>
        </is>
      </c>
      <c r="C2047">
        <f>IF(Extractions!J322&lt;&gt;0,Extractions!C322,"")</f>
        <v/>
      </c>
      <c r="D2047" t="inlineStr">
        <is>
          <t>Taux PAS =</t>
        </is>
      </c>
      <c r="E2047" s="349">
        <f>IF(C2047&lt;&gt;"",Extractions!I322,"")</f>
        <v/>
      </c>
      <c r="F2047" t="inlineStr">
        <is>
          <t>%      soit</t>
        </is>
      </c>
      <c r="G2047">
        <f>IF(C2047&lt;&gt;"",Extractions!J322,"")</f>
        <v/>
      </c>
      <c r="H2047" t="inlineStr">
        <is>
          <t>€</t>
        </is>
      </c>
    </row>
    <row r="2048">
      <c r="A2048" s="257" t="n"/>
      <c r="B2048" s="284" t="inlineStr">
        <is>
          <t>-</t>
        </is>
      </c>
      <c r="C2048">
        <f>IF(Extractions!J323&lt;&gt;0,Extractions!C323,"")</f>
        <v/>
      </c>
      <c r="D2048" t="inlineStr">
        <is>
          <t>Taux PAS =</t>
        </is>
      </c>
      <c r="E2048" s="349">
        <f>IF(C2048&lt;&gt;"",Extractions!I323,"")</f>
        <v/>
      </c>
      <c r="F2048" t="inlineStr">
        <is>
          <t>%      soit</t>
        </is>
      </c>
      <c r="G2048">
        <f>IF(C2048&lt;&gt;"",Extractions!J323,"")</f>
        <v/>
      </c>
      <c r="H2048" t="inlineStr">
        <is>
          <t>€</t>
        </is>
      </c>
    </row>
    <row r="2049">
      <c r="A2049" s="257" t="n"/>
      <c r="B2049" s="284" t="inlineStr">
        <is>
          <t>-</t>
        </is>
      </c>
      <c r="C2049">
        <f>IF(Extractions!J324&lt;&gt;0,Extractions!C324,"")</f>
        <v/>
      </c>
      <c r="D2049" t="inlineStr">
        <is>
          <t>Taux PAS =</t>
        </is>
      </c>
      <c r="E2049" s="349">
        <f>IF(C2049&lt;&gt;"",Extractions!I324,"")</f>
        <v/>
      </c>
      <c r="F2049" t="inlineStr">
        <is>
          <t>%      soit</t>
        </is>
      </c>
      <c r="G2049">
        <f>IF(C2049&lt;&gt;"",Extractions!J324,"")</f>
        <v/>
      </c>
      <c r="H2049" t="inlineStr">
        <is>
          <t>€</t>
        </is>
      </c>
    </row>
    <row r="2050">
      <c r="A2050" s="257" t="n"/>
      <c r="B2050" s="284" t="inlineStr">
        <is>
          <t>-</t>
        </is>
      </c>
      <c r="C2050">
        <f>IF(Extractions!J325&lt;&gt;0,Extractions!C325,"")</f>
        <v/>
      </c>
      <c r="D2050" t="inlineStr">
        <is>
          <t>Taux PAS =</t>
        </is>
      </c>
      <c r="E2050" s="349">
        <f>IF(C2050&lt;&gt;"",Extractions!I325,"")</f>
        <v/>
      </c>
      <c r="F2050" t="inlineStr">
        <is>
          <t>%      soit</t>
        </is>
      </c>
      <c r="G2050">
        <f>IF(C2050&lt;&gt;"",Extractions!J325,"")</f>
        <v/>
      </c>
      <c r="H2050" t="inlineStr">
        <is>
          <t>€</t>
        </is>
      </c>
    </row>
    <row r="2051">
      <c r="A2051" s="257" t="n"/>
      <c r="B2051" s="284" t="inlineStr">
        <is>
          <t>-</t>
        </is>
      </c>
      <c r="C2051">
        <f>IF(Extractions!J326&lt;&gt;0,Extractions!C326,"")</f>
        <v/>
      </c>
      <c r="D2051" t="inlineStr">
        <is>
          <t>Taux PAS =</t>
        </is>
      </c>
      <c r="E2051" s="349">
        <f>IF(C2051&lt;&gt;"",Extractions!I326,"")</f>
        <v/>
      </c>
      <c r="F2051" t="inlineStr">
        <is>
          <t>%      soit</t>
        </is>
      </c>
      <c r="G2051">
        <f>IF(C2051&lt;&gt;"",Extractions!J326,"")</f>
        <v/>
      </c>
      <c r="H2051" t="inlineStr">
        <is>
          <t>€</t>
        </is>
      </c>
    </row>
    <row r="2052">
      <c r="A2052" s="257" t="n"/>
      <c r="B2052" s="284" t="inlineStr">
        <is>
          <t>-</t>
        </is>
      </c>
      <c r="C2052">
        <f>IF(Extractions!J327&lt;&gt;0,Extractions!C327,"")</f>
        <v/>
      </c>
      <c r="D2052" t="inlineStr">
        <is>
          <t>Taux PAS =</t>
        </is>
      </c>
      <c r="E2052" s="349">
        <f>IF(C2052&lt;&gt;"",Extractions!I327,"")</f>
        <v/>
      </c>
      <c r="F2052" t="inlineStr">
        <is>
          <t>%      soit</t>
        </is>
      </c>
      <c r="G2052">
        <f>IF(C2052&lt;&gt;"",Extractions!J327,"")</f>
        <v/>
      </c>
      <c r="H2052" t="inlineStr">
        <is>
          <t>€</t>
        </is>
      </c>
    </row>
    <row r="2053">
      <c r="A2053" s="257" t="n"/>
      <c r="B2053" s="284" t="inlineStr">
        <is>
          <t>-</t>
        </is>
      </c>
      <c r="C2053">
        <f>IF(Extractions!J328&lt;&gt;0,Extractions!C328,"")</f>
        <v/>
      </c>
      <c r="D2053" t="inlineStr">
        <is>
          <t>Taux PAS =</t>
        </is>
      </c>
      <c r="E2053" s="349">
        <f>IF(C2053&lt;&gt;"",Extractions!I328,"")</f>
        <v/>
      </c>
      <c r="F2053" t="inlineStr">
        <is>
          <t>%      soit</t>
        </is>
      </c>
      <c r="G2053">
        <f>IF(C2053&lt;&gt;"",Extractions!J328,"")</f>
        <v/>
      </c>
      <c r="H2053" t="inlineStr">
        <is>
          <t>€</t>
        </is>
      </c>
    </row>
    <row r="2054">
      <c r="A2054" s="257" t="n"/>
      <c r="B2054" s="284" t="inlineStr">
        <is>
          <t>-</t>
        </is>
      </c>
      <c r="C2054">
        <f>IF(Extractions!J329&lt;&gt;0,Extractions!C329,"")</f>
        <v/>
      </c>
      <c r="D2054" t="inlineStr">
        <is>
          <t>Taux PAS =</t>
        </is>
      </c>
      <c r="E2054" s="349">
        <f>IF(C2054&lt;&gt;"",Extractions!I329,"")</f>
        <v/>
      </c>
      <c r="F2054" t="inlineStr">
        <is>
          <t>%      soit</t>
        </is>
      </c>
      <c r="G2054">
        <f>IF(C2054&lt;&gt;"",Extractions!J329,"")</f>
        <v/>
      </c>
      <c r="H2054" t="inlineStr">
        <is>
          <t>€</t>
        </is>
      </c>
    </row>
    <row r="2055">
      <c r="A2055" s="257" t="n"/>
      <c r="B2055" s="284" t="inlineStr">
        <is>
          <t>-</t>
        </is>
      </c>
      <c r="C2055">
        <f>IF(Extractions!J330&lt;&gt;0,Extractions!C330,"")</f>
        <v/>
      </c>
      <c r="D2055" t="inlineStr">
        <is>
          <t>Taux PAS =</t>
        </is>
      </c>
      <c r="E2055" s="349">
        <f>IF(C2055&lt;&gt;"",Extractions!I330,"")</f>
        <v/>
      </c>
      <c r="F2055" t="inlineStr">
        <is>
          <t>%      soit</t>
        </is>
      </c>
      <c r="G2055">
        <f>IF(C2055&lt;&gt;"",Extractions!J330,"")</f>
        <v/>
      </c>
      <c r="H2055" t="inlineStr">
        <is>
          <t>€</t>
        </is>
      </c>
    </row>
    <row r="2056">
      <c r="A2056" s="257" t="n"/>
      <c r="B2056" s="284" t="inlineStr">
        <is>
          <t>-</t>
        </is>
      </c>
      <c r="C2056">
        <f>IF(Extractions!J331&lt;&gt;0,Extractions!C331,"")</f>
        <v/>
      </c>
      <c r="D2056" t="inlineStr">
        <is>
          <t>Taux PAS =</t>
        </is>
      </c>
      <c r="E2056" s="349">
        <f>IF(C2056&lt;&gt;"",Extractions!I331,"")</f>
        <v/>
      </c>
      <c r="F2056" t="inlineStr">
        <is>
          <t>%      soit</t>
        </is>
      </c>
      <c r="G2056">
        <f>IF(C2056&lt;&gt;"",Extractions!J331,"")</f>
        <v/>
      </c>
      <c r="H2056" t="inlineStr">
        <is>
          <t>€</t>
        </is>
      </c>
    </row>
    <row r="2057">
      <c r="A2057" s="257" t="n"/>
      <c r="B2057" s="284" t="inlineStr">
        <is>
          <t>-</t>
        </is>
      </c>
      <c r="C2057">
        <f>IF(Extractions!J332&lt;&gt;0,Extractions!C332,"")</f>
        <v/>
      </c>
      <c r="D2057" t="inlineStr">
        <is>
          <t>Taux PAS =</t>
        </is>
      </c>
      <c r="E2057" s="349">
        <f>IF(C2057&lt;&gt;"",Extractions!I332,"")</f>
        <v/>
      </c>
      <c r="F2057" t="inlineStr">
        <is>
          <t>%      soit</t>
        </is>
      </c>
      <c r="G2057">
        <f>IF(C2057&lt;&gt;"",Extractions!J332,"")</f>
        <v/>
      </c>
      <c r="H2057" t="inlineStr">
        <is>
          <t>€</t>
        </is>
      </c>
    </row>
    <row r="2058">
      <c r="A2058" s="257" t="n"/>
      <c r="B2058" s="284" t="inlineStr">
        <is>
          <t>-</t>
        </is>
      </c>
      <c r="C2058">
        <f>IF(Extractions!J333&lt;&gt;0,Extractions!C333,"")</f>
        <v/>
      </c>
      <c r="D2058" t="inlineStr">
        <is>
          <t>Taux PAS =</t>
        </is>
      </c>
      <c r="E2058" s="349">
        <f>IF(C2058&lt;&gt;"",Extractions!I333,"")</f>
        <v/>
      </c>
      <c r="F2058" t="inlineStr">
        <is>
          <t>%      soit</t>
        </is>
      </c>
      <c r="G2058">
        <f>IF(C2058&lt;&gt;"",Extractions!J333,"")</f>
        <v/>
      </c>
      <c r="H2058" t="inlineStr">
        <is>
          <t>€</t>
        </is>
      </c>
    </row>
    <row r="2059">
      <c r="A2059" s="257" t="n"/>
      <c r="B2059" s="284" t="inlineStr">
        <is>
          <t>-</t>
        </is>
      </c>
      <c r="C2059">
        <f>IF(Extractions!J334&lt;&gt;0,Extractions!C334,"")</f>
        <v/>
      </c>
      <c r="D2059" t="inlineStr">
        <is>
          <t>Taux PAS =</t>
        </is>
      </c>
      <c r="E2059" s="349">
        <f>IF(C2059&lt;&gt;"",Extractions!I334,"")</f>
        <v/>
      </c>
      <c r="F2059" t="inlineStr">
        <is>
          <t>%      soit</t>
        </is>
      </c>
      <c r="G2059">
        <f>IF(C2059&lt;&gt;"",Extractions!J334,"")</f>
        <v/>
      </c>
      <c r="H2059" t="inlineStr">
        <is>
          <t>€</t>
        </is>
      </c>
    </row>
    <row r="2060">
      <c r="A2060" s="257" t="n"/>
      <c r="B2060" s="284" t="inlineStr">
        <is>
          <t>-</t>
        </is>
      </c>
      <c r="C2060">
        <f>IF(Extractions!J335&lt;&gt;0,Extractions!C335,"")</f>
        <v/>
      </c>
      <c r="D2060" t="inlineStr">
        <is>
          <t>Taux PAS =</t>
        </is>
      </c>
      <c r="E2060" s="349">
        <f>IF(C2060&lt;&gt;"",Extractions!I335,"")</f>
        <v/>
      </c>
      <c r="F2060" t="inlineStr">
        <is>
          <t>%      soit</t>
        </is>
      </c>
      <c r="G2060">
        <f>IF(C2060&lt;&gt;"",Extractions!J335,"")</f>
        <v/>
      </c>
      <c r="H2060" t="inlineStr">
        <is>
          <t>€</t>
        </is>
      </c>
    </row>
    <row r="2061">
      <c r="A2061" s="257" t="n"/>
      <c r="B2061" s="284" t="inlineStr">
        <is>
          <t>-</t>
        </is>
      </c>
      <c r="C2061">
        <f>IF(Extractions!J336&lt;&gt;0,Extractions!C336,"")</f>
        <v/>
      </c>
      <c r="D2061" t="inlineStr">
        <is>
          <t>Taux PAS =</t>
        </is>
      </c>
      <c r="E2061" s="349">
        <f>IF(C2061&lt;&gt;"",Extractions!I336,"")</f>
        <v/>
      </c>
      <c r="F2061" t="inlineStr">
        <is>
          <t>%      soit</t>
        </is>
      </c>
      <c r="G2061">
        <f>IF(C2061&lt;&gt;"",Extractions!J336,"")</f>
        <v/>
      </c>
      <c r="H2061" t="inlineStr">
        <is>
          <t>€</t>
        </is>
      </c>
    </row>
    <row r="2062">
      <c r="A2062" s="257" t="n"/>
      <c r="B2062" s="284" t="inlineStr">
        <is>
          <t>-</t>
        </is>
      </c>
      <c r="C2062">
        <f>IF(Extractions!J337&lt;&gt;0,Extractions!C337,"")</f>
        <v/>
      </c>
      <c r="D2062" t="inlineStr">
        <is>
          <t>Taux PAS =</t>
        </is>
      </c>
      <c r="E2062" s="349">
        <f>IF(C2062&lt;&gt;"",Extractions!I337,"")</f>
        <v/>
      </c>
      <c r="F2062" t="inlineStr">
        <is>
          <t>%      soit</t>
        </is>
      </c>
      <c r="G2062">
        <f>IF(C2062&lt;&gt;"",Extractions!J337,"")</f>
        <v/>
      </c>
      <c r="H2062" t="inlineStr">
        <is>
          <t>€</t>
        </is>
      </c>
    </row>
    <row r="2063">
      <c r="A2063" s="257" t="n"/>
      <c r="B2063" s="284" t="inlineStr">
        <is>
          <t>-</t>
        </is>
      </c>
      <c r="C2063">
        <f>IF(Extractions!J338&lt;&gt;0,Extractions!C338,"")</f>
        <v/>
      </c>
      <c r="D2063" t="inlineStr">
        <is>
          <t>Taux PAS =</t>
        </is>
      </c>
      <c r="E2063" s="349">
        <f>IF(C2063&lt;&gt;"",Extractions!I338,"")</f>
        <v/>
      </c>
      <c r="F2063" t="inlineStr">
        <is>
          <t>%      soit</t>
        </is>
      </c>
      <c r="G2063">
        <f>IF(C2063&lt;&gt;"",Extractions!J338,"")</f>
        <v/>
      </c>
      <c r="H2063" t="inlineStr">
        <is>
          <t>€</t>
        </is>
      </c>
    </row>
    <row r="2064">
      <c r="A2064" s="257" t="n"/>
      <c r="B2064" s="284" t="inlineStr">
        <is>
          <t>-</t>
        </is>
      </c>
      <c r="C2064">
        <f>IF(Extractions!J339&lt;&gt;0,Extractions!C339,"")</f>
        <v/>
      </c>
      <c r="D2064" t="inlineStr">
        <is>
          <t>Taux PAS =</t>
        </is>
      </c>
      <c r="E2064" s="349">
        <f>IF(C2064&lt;&gt;"",Extractions!I339,"")</f>
        <v/>
      </c>
      <c r="F2064" t="inlineStr">
        <is>
          <t>%      soit</t>
        </is>
      </c>
      <c r="G2064">
        <f>IF(C2064&lt;&gt;"",Extractions!J339,"")</f>
        <v/>
      </c>
      <c r="H2064" t="inlineStr">
        <is>
          <t>€</t>
        </is>
      </c>
    </row>
    <row r="2065">
      <c r="A2065" s="257" t="n"/>
      <c r="B2065" s="284" t="inlineStr">
        <is>
          <t>-</t>
        </is>
      </c>
      <c r="C2065">
        <f>IF(Extractions!J340&lt;&gt;0,Extractions!C340,"")</f>
        <v/>
      </c>
      <c r="D2065" t="inlineStr">
        <is>
          <t>Taux PAS =</t>
        </is>
      </c>
      <c r="E2065" s="349">
        <f>IF(C2065&lt;&gt;"",Extractions!I340,"")</f>
        <v/>
      </c>
      <c r="F2065" t="inlineStr">
        <is>
          <t>%      soit</t>
        </is>
      </c>
      <c r="G2065">
        <f>IF(C2065&lt;&gt;"",Extractions!J340,"")</f>
        <v/>
      </c>
      <c r="H2065" t="inlineStr">
        <is>
          <t>€</t>
        </is>
      </c>
    </row>
    <row r="2066">
      <c r="A2066" s="257" t="n"/>
      <c r="B2066" s="284" t="inlineStr">
        <is>
          <t>-</t>
        </is>
      </c>
      <c r="C2066">
        <f>IF(Extractions!J341&lt;&gt;0,Extractions!C341,"")</f>
        <v/>
      </c>
      <c r="D2066" t="inlineStr">
        <is>
          <t>Taux PAS =</t>
        </is>
      </c>
      <c r="E2066" s="349">
        <f>IF(C2066&lt;&gt;"",Extractions!I341,"")</f>
        <v/>
      </c>
      <c r="F2066" t="inlineStr">
        <is>
          <t>%      soit</t>
        </is>
      </c>
      <c r="G2066">
        <f>IF(C2066&lt;&gt;"",Extractions!J341,"")</f>
        <v/>
      </c>
      <c r="H2066" t="inlineStr">
        <is>
          <t>€</t>
        </is>
      </c>
    </row>
    <row r="2067">
      <c r="A2067" s="257" t="n"/>
      <c r="B2067" s="284" t="inlineStr">
        <is>
          <t>-</t>
        </is>
      </c>
      <c r="C2067">
        <f>IF(Extractions!J342&lt;&gt;0,Extractions!C342,"")</f>
        <v/>
      </c>
      <c r="D2067" t="inlineStr">
        <is>
          <t>Taux PAS =</t>
        </is>
      </c>
      <c r="E2067" s="349">
        <f>IF(C2067&lt;&gt;"",Extractions!I342,"")</f>
        <v/>
      </c>
      <c r="F2067" t="inlineStr">
        <is>
          <t>%      soit</t>
        </is>
      </c>
      <c r="G2067">
        <f>IF(C2067&lt;&gt;"",Extractions!J342,"")</f>
        <v/>
      </c>
      <c r="H2067" t="inlineStr">
        <is>
          <t>€</t>
        </is>
      </c>
    </row>
    <row r="2068">
      <c r="A2068" s="257" t="n"/>
      <c r="B2068" s="284" t="inlineStr">
        <is>
          <t>-</t>
        </is>
      </c>
      <c r="C2068">
        <f>IF(Extractions!J343&lt;&gt;0,Extractions!C343,"")</f>
        <v/>
      </c>
      <c r="D2068" t="inlineStr">
        <is>
          <t>Taux PAS =</t>
        </is>
      </c>
      <c r="E2068" s="349">
        <f>IF(C2068&lt;&gt;"",Extractions!I343,"")</f>
        <v/>
      </c>
      <c r="F2068" t="inlineStr">
        <is>
          <t>%      soit</t>
        </is>
      </c>
      <c r="G2068">
        <f>IF(C2068&lt;&gt;"",Extractions!J343,"")</f>
        <v/>
      </c>
      <c r="H2068" t="inlineStr">
        <is>
          <t>€</t>
        </is>
      </c>
    </row>
    <row r="2069">
      <c r="A2069" s="257" t="n"/>
      <c r="B2069" s="284" t="inlineStr">
        <is>
          <t>-</t>
        </is>
      </c>
      <c r="C2069">
        <f>IF(Extractions!J344&lt;&gt;0,Extractions!C344,"")</f>
        <v/>
      </c>
      <c r="D2069" t="inlineStr">
        <is>
          <t>Taux PAS =</t>
        </is>
      </c>
      <c r="E2069" s="349">
        <f>IF(C2069&lt;&gt;"",Extractions!I344,"")</f>
        <v/>
      </c>
      <c r="F2069" t="inlineStr">
        <is>
          <t>%      soit</t>
        </is>
      </c>
      <c r="G2069">
        <f>IF(C2069&lt;&gt;"",Extractions!J344,"")</f>
        <v/>
      </c>
      <c r="H2069" t="inlineStr">
        <is>
          <t>€</t>
        </is>
      </c>
    </row>
    <row r="2070">
      <c r="A2070" s="257" t="n"/>
      <c r="B2070" s="284" t="inlineStr">
        <is>
          <t>-</t>
        </is>
      </c>
      <c r="C2070">
        <f>IF(Extractions!J345&lt;&gt;0,Extractions!C345,"")</f>
        <v/>
      </c>
      <c r="D2070" t="inlineStr">
        <is>
          <t>Taux PAS =</t>
        </is>
      </c>
      <c r="E2070" s="349">
        <f>IF(C2070&lt;&gt;"",Extractions!I345,"")</f>
        <v/>
      </c>
      <c r="F2070" t="inlineStr">
        <is>
          <t>%      soit</t>
        </is>
      </c>
      <c r="G2070">
        <f>IF(C2070&lt;&gt;"",Extractions!J345,"")</f>
        <v/>
      </c>
      <c r="H2070" t="inlineStr">
        <is>
          <t>€</t>
        </is>
      </c>
    </row>
    <row r="2071">
      <c r="A2071" s="257" t="n"/>
      <c r="B2071" s="284" t="inlineStr">
        <is>
          <t>-</t>
        </is>
      </c>
      <c r="C2071">
        <f>IF(Extractions!J346&lt;&gt;0,Extractions!C346,"")</f>
        <v/>
      </c>
      <c r="D2071" t="inlineStr">
        <is>
          <t>Taux PAS =</t>
        </is>
      </c>
      <c r="E2071" s="349">
        <f>IF(C2071&lt;&gt;"",Extractions!I346,"")</f>
        <v/>
      </c>
      <c r="F2071" t="inlineStr">
        <is>
          <t>%      soit</t>
        </is>
      </c>
      <c r="G2071">
        <f>IF(C2071&lt;&gt;"",Extractions!J346,"")</f>
        <v/>
      </c>
      <c r="H2071" t="inlineStr">
        <is>
          <t>€</t>
        </is>
      </c>
    </row>
    <row r="2072">
      <c r="A2072" s="257" t="n"/>
      <c r="B2072" s="284" t="inlineStr">
        <is>
          <t>-</t>
        </is>
      </c>
      <c r="C2072">
        <f>IF(Extractions!J347&lt;&gt;0,Extractions!C347,"")</f>
        <v/>
      </c>
      <c r="D2072" t="inlineStr">
        <is>
          <t>Taux PAS =</t>
        </is>
      </c>
      <c r="E2072" s="349">
        <f>IF(C2072&lt;&gt;"",Extractions!I347,"")</f>
        <v/>
      </c>
      <c r="F2072" t="inlineStr">
        <is>
          <t>%      soit</t>
        </is>
      </c>
      <c r="G2072">
        <f>IF(C2072&lt;&gt;"",Extractions!J347,"")</f>
        <v/>
      </c>
      <c r="H2072" t="inlineStr">
        <is>
          <t>€</t>
        </is>
      </c>
    </row>
    <row r="2073">
      <c r="A2073" s="257" t="n"/>
      <c r="B2073" s="284" t="inlineStr">
        <is>
          <t>-</t>
        </is>
      </c>
      <c r="C2073">
        <f>IF(Extractions!J348&lt;&gt;0,Extractions!C348,"")</f>
        <v/>
      </c>
      <c r="D2073" t="inlineStr">
        <is>
          <t>Taux PAS =</t>
        </is>
      </c>
      <c r="E2073" s="349">
        <f>IF(C2073&lt;&gt;"",Extractions!I348,"")</f>
        <v/>
      </c>
      <c r="F2073" t="inlineStr">
        <is>
          <t>%      soit</t>
        </is>
      </c>
      <c r="G2073">
        <f>IF(C2073&lt;&gt;"",Extractions!J348,"")</f>
        <v/>
      </c>
      <c r="H2073" t="inlineStr">
        <is>
          <t>€</t>
        </is>
      </c>
    </row>
    <row r="2074">
      <c r="A2074" s="257" t="n"/>
      <c r="B2074" s="284" t="inlineStr">
        <is>
          <t>-</t>
        </is>
      </c>
      <c r="C2074">
        <f>IF(Extractions!J349&lt;&gt;0,Extractions!C349,"")</f>
        <v/>
      </c>
      <c r="D2074" t="inlineStr">
        <is>
          <t>Taux PAS =</t>
        </is>
      </c>
      <c r="E2074" s="349">
        <f>IF(C2074&lt;&gt;"",Extractions!I349,"")</f>
        <v/>
      </c>
      <c r="F2074" t="inlineStr">
        <is>
          <t>%      soit</t>
        </is>
      </c>
      <c r="G2074">
        <f>IF(C2074&lt;&gt;"",Extractions!J349,"")</f>
        <v/>
      </c>
      <c r="H2074" t="inlineStr">
        <is>
          <t>€</t>
        </is>
      </c>
    </row>
    <row r="2075">
      <c r="A2075" s="257" t="n"/>
      <c r="B2075" s="284" t="inlineStr">
        <is>
          <t>-</t>
        </is>
      </c>
      <c r="C2075">
        <f>IF(Extractions!J350&lt;&gt;0,Extractions!C350,"")</f>
        <v/>
      </c>
      <c r="D2075" t="inlineStr">
        <is>
          <t>Taux PAS =</t>
        </is>
      </c>
      <c r="E2075" s="349">
        <f>IF(C2075&lt;&gt;"",Extractions!I350,"")</f>
        <v/>
      </c>
      <c r="F2075" t="inlineStr">
        <is>
          <t>%      soit</t>
        </is>
      </c>
      <c r="G2075">
        <f>IF(C2075&lt;&gt;"",Extractions!J350,"")</f>
        <v/>
      </c>
      <c r="H2075" t="inlineStr">
        <is>
          <t>€</t>
        </is>
      </c>
    </row>
    <row r="2076">
      <c r="A2076" s="257" t="n"/>
      <c r="B2076" s="284" t="inlineStr">
        <is>
          <t>-</t>
        </is>
      </c>
      <c r="C2076">
        <f>IF(Extractions!J351&lt;&gt;0,Extractions!C351,"")</f>
        <v/>
      </c>
      <c r="D2076" t="inlineStr">
        <is>
          <t>Taux PAS =</t>
        </is>
      </c>
      <c r="E2076" s="349">
        <f>IF(C2076&lt;&gt;"",Extractions!I351,"")</f>
        <v/>
      </c>
      <c r="F2076" t="inlineStr">
        <is>
          <t>%      soit</t>
        </is>
      </c>
      <c r="G2076">
        <f>IF(C2076&lt;&gt;"",Extractions!J351,"")</f>
        <v/>
      </c>
      <c r="H2076" t="inlineStr">
        <is>
          <t>€</t>
        </is>
      </c>
    </row>
    <row r="2077">
      <c r="A2077" s="257" t="n"/>
      <c r="B2077" s="284" t="inlineStr">
        <is>
          <t>-</t>
        </is>
      </c>
      <c r="C2077">
        <f>IF(Extractions!J352&lt;&gt;0,Extractions!C352,"")</f>
        <v/>
      </c>
      <c r="D2077" t="inlineStr">
        <is>
          <t>Taux PAS =</t>
        </is>
      </c>
      <c r="E2077" s="349">
        <f>IF(C2077&lt;&gt;"",Extractions!I352,"")</f>
        <v/>
      </c>
      <c r="F2077" t="inlineStr">
        <is>
          <t>%      soit</t>
        </is>
      </c>
      <c r="G2077">
        <f>IF(C2077&lt;&gt;"",Extractions!J352,"")</f>
        <v/>
      </c>
      <c r="H2077" t="inlineStr">
        <is>
          <t>€</t>
        </is>
      </c>
    </row>
    <row r="2078">
      <c r="A2078" s="257" t="n"/>
      <c r="B2078" s="284" t="inlineStr">
        <is>
          <t>-</t>
        </is>
      </c>
      <c r="C2078">
        <f>IF(Extractions!J353&lt;&gt;0,Extractions!C353,"")</f>
        <v/>
      </c>
      <c r="D2078" t="inlineStr">
        <is>
          <t>Taux PAS =</t>
        </is>
      </c>
      <c r="E2078" s="349">
        <f>IF(C2078&lt;&gt;"",Extractions!I353,"")</f>
        <v/>
      </c>
      <c r="F2078" t="inlineStr">
        <is>
          <t>%      soit</t>
        </is>
      </c>
      <c r="G2078">
        <f>IF(C2078&lt;&gt;"",Extractions!J353,"")</f>
        <v/>
      </c>
      <c r="H2078" t="inlineStr">
        <is>
          <t>€</t>
        </is>
      </c>
    </row>
    <row r="2079">
      <c r="A2079" s="257" t="n"/>
      <c r="B2079" s="284" t="inlineStr">
        <is>
          <t>-</t>
        </is>
      </c>
      <c r="C2079">
        <f>IF(Extractions!J354&lt;&gt;0,Extractions!C354,"")</f>
        <v/>
      </c>
      <c r="D2079" t="inlineStr">
        <is>
          <t>Taux PAS =</t>
        </is>
      </c>
      <c r="E2079" s="349">
        <f>IF(C2079&lt;&gt;"",Extractions!I354,"")</f>
        <v/>
      </c>
      <c r="F2079" t="inlineStr">
        <is>
          <t>%      soit</t>
        </is>
      </c>
      <c r="G2079">
        <f>IF(C2079&lt;&gt;"",Extractions!J354,"")</f>
        <v/>
      </c>
      <c r="H2079" t="inlineStr">
        <is>
          <t>€</t>
        </is>
      </c>
    </row>
    <row r="2080">
      <c r="A2080" s="257" t="n"/>
      <c r="B2080" s="284" t="inlineStr">
        <is>
          <t>-</t>
        </is>
      </c>
      <c r="C2080">
        <f>IF(Extractions!J355&lt;&gt;0,Extractions!C355,"")</f>
        <v/>
      </c>
      <c r="D2080" t="inlineStr">
        <is>
          <t>Taux PAS =</t>
        </is>
      </c>
      <c r="E2080" s="349">
        <f>IF(C2080&lt;&gt;"",Extractions!I355,"")</f>
        <v/>
      </c>
      <c r="F2080" t="inlineStr">
        <is>
          <t>%      soit</t>
        </is>
      </c>
      <c r="G2080">
        <f>IF(C2080&lt;&gt;"",Extractions!J355,"")</f>
        <v/>
      </c>
      <c r="H2080" t="inlineStr">
        <is>
          <t>€</t>
        </is>
      </c>
    </row>
    <row r="2081">
      <c r="A2081" s="257" t="n"/>
      <c r="B2081" s="284" t="inlineStr">
        <is>
          <t>-</t>
        </is>
      </c>
      <c r="C2081">
        <f>IF(Extractions!J356&lt;&gt;0,Extractions!C356,"")</f>
        <v/>
      </c>
      <c r="D2081" t="inlineStr">
        <is>
          <t>Taux PAS =</t>
        </is>
      </c>
      <c r="E2081" s="349">
        <f>IF(C2081&lt;&gt;"",Extractions!I356,"")</f>
        <v/>
      </c>
      <c r="F2081" t="inlineStr">
        <is>
          <t>%      soit</t>
        </is>
      </c>
      <c r="G2081">
        <f>IF(C2081&lt;&gt;"",Extractions!J356,"")</f>
        <v/>
      </c>
      <c r="H2081" t="inlineStr">
        <is>
          <t>€</t>
        </is>
      </c>
    </row>
    <row r="2082">
      <c r="A2082" s="257" t="n"/>
      <c r="B2082" s="284" t="inlineStr">
        <is>
          <t>-</t>
        </is>
      </c>
      <c r="C2082">
        <f>IF(Extractions!J357&lt;&gt;0,Extractions!C357,"")</f>
        <v/>
      </c>
      <c r="D2082" t="inlineStr">
        <is>
          <t>Taux PAS =</t>
        </is>
      </c>
      <c r="E2082" s="349">
        <f>IF(C2082&lt;&gt;"",Extractions!I357,"")</f>
        <v/>
      </c>
      <c r="F2082" t="inlineStr">
        <is>
          <t>%      soit</t>
        </is>
      </c>
      <c r="G2082">
        <f>IF(C2082&lt;&gt;"",Extractions!J357,"")</f>
        <v/>
      </c>
      <c r="H2082" t="inlineStr">
        <is>
          <t>€</t>
        </is>
      </c>
    </row>
    <row r="2083">
      <c r="A2083" s="257" t="n"/>
      <c r="B2083" s="284" t="inlineStr">
        <is>
          <t>-</t>
        </is>
      </c>
      <c r="C2083">
        <f>IF(Extractions!J358&lt;&gt;0,Extractions!C358,"")</f>
        <v/>
      </c>
      <c r="D2083" t="inlineStr">
        <is>
          <t>Taux PAS =</t>
        </is>
      </c>
      <c r="E2083" s="349">
        <f>IF(C2083&lt;&gt;"",Extractions!I358,"")</f>
        <v/>
      </c>
      <c r="F2083" t="inlineStr">
        <is>
          <t>%      soit</t>
        </is>
      </c>
      <c r="G2083">
        <f>IF(C2083&lt;&gt;"",Extractions!J358,"")</f>
        <v/>
      </c>
      <c r="H2083" t="inlineStr">
        <is>
          <t>€</t>
        </is>
      </c>
    </row>
    <row r="2084">
      <c r="A2084" s="257" t="n"/>
      <c r="B2084" s="284" t="inlineStr">
        <is>
          <t>-</t>
        </is>
      </c>
      <c r="C2084">
        <f>IF(Extractions!J359&lt;&gt;0,Extractions!C359,"")</f>
        <v/>
      </c>
      <c r="D2084" t="inlineStr">
        <is>
          <t>Taux PAS =</t>
        </is>
      </c>
      <c r="E2084" s="349">
        <f>IF(C2084&lt;&gt;"",Extractions!I359,"")</f>
        <v/>
      </c>
      <c r="F2084" t="inlineStr">
        <is>
          <t>%      soit</t>
        </is>
      </c>
      <c r="G2084">
        <f>IF(C2084&lt;&gt;"",Extractions!J359,"")</f>
        <v/>
      </c>
      <c r="H2084" t="inlineStr">
        <is>
          <t>€</t>
        </is>
      </c>
    </row>
    <row r="2085">
      <c r="A2085" s="257" t="n"/>
      <c r="B2085" s="284" t="inlineStr">
        <is>
          <t>-</t>
        </is>
      </c>
      <c r="C2085">
        <f>IF(Extractions!J360&lt;&gt;0,Extractions!C360,"")</f>
        <v/>
      </c>
      <c r="D2085" t="inlineStr">
        <is>
          <t>Taux PAS =</t>
        </is>
      </c>
      <c r="E2085" s="349">
        <f>IF(C2085&lt;&gt;"",Extractions!I360,"")</f>
        <v/>
      </c>
      <c r="F2085" t="inlineStr">
        <is>
          <t>%      soit</t>
        </is>
      </c>
      <c r="G2085">
        <f>IF(C2085&lt;&gt;"",Extractions!J360,"")</f>
        <v/>
      </c>
      <c r="H2085" t="inlineStr">
        <is>
          <t>€</t>
        </is>
      </c>
    </row>
    <row r="2086">
      <c r="A2086" s="257" t="n"/>
      <c r="B2086" s="284" t="inlineStr">
        <is>
          <t>-</t>
        </is>
      </c>
      <c r="C2086">
        <f>IF(Extractions!J361&lt;&gt;0,Extractions!C361,"")</f>
        <v/>
      </c>
      <c r="D2086" t="inlineStr">
        <is>
          <t>Taux PAS =</t>
        </is>
      </c>
      <c r="E2086" s="349">
        <f>IF(C2086&lt;&gt;"",Extractions!I361,"")</f>
        <v/>
      </c>
      <c r="F2086" t="inlineStr">
        <is>
          <t>%      soit</t>
        </is>
      </c>
      <c r="G2086">
        <f>IF(C2086&lt;&gt;"",Extractions!J361,"")</f>
        <v/>
      </c>
      <c r="H2086" t="inlineStr">
        <is>
          <t>€</t>
        </is>
      </c>
    </row>
    <row r="2087">
      <c r="A2087" s="257" t="n"/>
      <c r="B2087" s="284" t="inlineStr">
        <is>
          <t>-</t>
        </is>
      </c>
      <c r="C2087">
        <f>IF(Extractions!J362&lt;&gt;0,Extractions!C362,"")</f>
        <v/>
      </c>
      <c r="D2087" t="inlineStr">
        <is>
          <t>Taux PAS =</t>
        </is>
      </c>
      <c r="E2087" s="349">
        <f>IF(C2087&lt;&gt;"",Extractions!I362,"")</f>
        <v/>
      </c>
      <c r="F2087" t="inlineStr">
        <is>
          <t>%      soit</t>
        </is>
      </c>
      <c r="G2087">
        <f>IF(C2087&lt;&gt;"",Extractions!J362,"")</f>
        <v/>
      </c>
      <c r="H2087" t="inlineStr">
        <is>
          <t>€</t>
        </is>
      </c>
    </row>
    <row r="2088">
      <c r="A2088" s="257" t="n"/>
      <c r="B2088" s="284" t="inlineStr">
        <is>
          <t>-</t>
        </is>
      </c>
      <c r="C2088">
        <f>IF(Extractions!J363&lt;&gt;0,Extractions!C363,"")</f>
        <v/>
      </c>
      <c r="D2088" t="inlineStr">
        <is>
          <t>Taux PAS =</t>
        </is>
      </c>
      <c r="E2088" s="349">
        <f>IF(C2088&lt;&gt;"",Extractions!I363,"")</f>
        <v/>
      </c>
      <c r="F2088" t="inlineStr">
        <is>
          <t>%      soit</t>
        </is>
      </c>
      <c r="G2088">
        <f>IF(C2088&lt;&gt;"",Extractions!J363,"")</f>
        <v/>
      </c>
      <c r="H2088" t="inlineStr">
        <is>
          <t>€</t>
        </is>
      </c>
    </row>
    <row r="2089">
      <c r="A2089" s="257" t="n"/>
      <c r="B2089" s="284" t="inlineStr">
        <is>
          <t>-</t>
        </is>
      </c>
      <c r="C2089">
        <f>IF(Extractions!J364&lt;&gt;0,Extractions!C364,"")</f>
        <v/>
      </c>
      <c r="D2089" t="inlineStr">
        <is>
          <t>Taux PAS =</t>
        </is>
      </c>
      <c r="E2089" s="349">
        <f>IF(C2089&lt;&gt;"",Extractions!I364,"")</f>
        <v/>
      </c>
      <c r="F2089" t="inlineStr">
        <is>
          <t>%      soit</t>
        </is>
      </c>
      <c r="G2089">
        <f>IF(C2089&lt;&gt;"",Extractions!J364,"")</f>
        <v/>
      </c>
      <c r="H2089" t="inlineStr">
        <is>
          <t>€</t>
        </is>
      </c>
    </row>
    <row r="2090">
      <c r="A2090" s="257" t="n"/>
      <c r="B2090" s="284" t="inlineStr">
        <is>
          <t>-</t>
        </is>
      </c>
      <c r="C2090">
        <f>IF(Extractions!J365&lt;&gt;0,Extractions!C365,"")</f>
        <v/>
      </c>
      <c r="D2090" t="inlineStr">
        <is>
          <t>Taux PAS =</t>
        </is>
      </c>
      <c r="E2090" s="349">
        <f>IF(C2090&lt;&gt;"",Extractions!I365,"")</f>
        <v/>
      </c>
      <c r="F2090" t="inlineStr">
        <is>
          <t>%      soit</t>
        </is>
      </c>
      <c r="G2090">
        <f>IF(C2090&lt;&gt;"",Extractions!J365,"")</f>
        <v/>
      </c>
      <c r="H2090" t="inlineStr">
        <is>
          <t>€</t>
        </is>
      </c>
    </row>
    <row r="2091">
      <c r="A2091" s="257" t="n"/>
      <c r="B2091" s="284" t="inlineStr">
        <is>
          <t>-</t>
        </is>
      </c>
      <c r="C2091">
        <f>IF(Extractions!J366&lt;&gt;0,Extractions!C366,"")</f>
        <v/>
      </c>
      <c r="D2091" t="inlineStr">
        <is>
          <t>Taux PAS =</t>
        </is>
      </c>
      <c r="E2091" s="349">
        <f>IF(C2091&lt;&gt;"",Extractions!I366,"")</f>
        <v/>
      </c>
      <c r="F2091" t="inlineStr">
        <is>
          <t>%      soit</t>
        </is>
      </c>
      <c r="G2091">
        <f>IF(C2091&lt;&gt;"",Extractions!J366,"")</f>
        <v/>
      </c>
      <c r="H2091" t="inlineStr">
        <is>
          <t>€</t>
        </is>
      </c>
    </row>
    <row r="2092">
      <c r="A2092" s="257" t="n"/>
      <c r="B2092" s="284" t="inlineStr">
        <is>
          <t>-</t>
        </is>
      </c>
      <c r="C2092">
        <f>IF(Extractions!J367&lt;&gt;0,Extractions!C367,"")</f>
        <v/>
      </c>
      <c r="D2092" t="inlineStr">
        <is>
          <t>Taux PAS =</t>
        </is>
      </c>
      <c r="E2092" s="349">
        <f>IF(C2092&lt;&gt;"",Extractions!I367,"")</f>
        <v/>
      </c>
      <c r="F2092" t="inlineStr">
        <is>
          <t>%      soit</t>
        </is>
      </c>
      <c r="G2092">
        <f>IF(C2092&lt;&gt;"",Extractions!J367,"")</f>
        <v/>
      </c>
      <c r="H2092" t="inlineStr">
        <is>
          <t>€</t>
        </is>
      </c>
    </row>
    <row r="2093">
      <c r="A2093" s="257" t="n"/>
      <c r="B2093" s="284" t="inlineStr">
        <is>
          <t>-</t>
        </is>
      </c>
      <c r="C2093">
        <f>IF(Extractions!J368&lt;&gt;0,Extractions!C368,"")</f>
        <v/>
      </c>
      <c r="D2093" t="inlineStr">
        <is>
          <t>Taux PAS =</t>
        </is>
      </c>
      <c r="E2093" s="349">
        <f>IF(C2093&lt;&gt;"",Extractions!I368,"")</f>
        <v/>
      </c>
      <c r="F2093" t="inlineStr">
        <is>
          <t>%      soit</t>
        </is>
      </c>
      <c r="G2093">
        <f>IF(C2093&lt;&gt;"",Extractions!J368,"")</f>
        <v/>
      </c>
      <c r="H2093" t="inlineStr">
        <is>
          <t>€</t>
        </is>
      </c>
    </row>
    <row r="2094">
      <c r="A2094" s="257" t="n"/>
      <c r="B2094" s="284" t="inlineStr">
        <is>
          <t>-</t>
        </is>
      </c>
      <c r="C2094">
        <f>IF(Extractions!J369&lt;&gt;0,Extractions!C369,"")</f>
        <v/>
      </c>
      <c r="D2094" t="inlineStr">
        <is>
          <t>Taux PAS =</t>
        </is>
      </c>
      <c r="E2094" s="349">
        <f>IF(C2094&lt;&gt;"",Extractions!I369,"")</f>
        <v/>
      </c>
      <c r="F2094" t="inlineStr">
        <is>
          <t>%      soit</t>
        </is>
      </c>
      <c r="G2094">
        <f>IF(C2094&lt;&gt;"",Extractions!J369,"")</f>
        <v/>
      </c>
      <c r="H2094" t="inlineStr">
        <is>
          <t>€</t>
        </is>
      </c>
    </row>
    <row r="2095">
      <c r="A2095" s="257" t="n"/>
      <c r="B2095" s="284" t="inlineStr">
        <is>
          <t>-</t>
        </is>
      </c>
      <c r="C2095">
        <f>IF(Extractions!J370&lt;&gt;0,Extractions!C370,"")</f>
        <v/>
      </c>
      <c r="D2095" t="inlineStr">
        <is>
          <t>Taux PAS =</t>
        </is>
      </c>
      <c r="E2095" s="349">
        <f>IF(C2095&lt;&gt;"",Extractions!I370,"")</f>
        <v/>
      </c>
      <c r="F2095" t="inlineStr">
        <is>
          <t>%      soit</t>
        </is>
      </c>
      <c r="G2095">
        <f>IF(C2095&lt;&gt;"",Extractions!J370,"")</f>
        <v/>
      </c>
      <c r="H2095" t="inlineStr">
        <is>
          <t>€</t>
        </is>
      </c>
    </row>
    <row r="2096">
      <c r="A2096" s="257" t="n"/>
      <c r="B2096" s="284" t="inlineStr">
        <is>
          <t>-</t>
        </is>
      </c>
      <c r="C2096">
        <f>IF(Extractions!J371&lt;&gt;0,Extractions!C371,"")</f>
        <v/>
      </c>
      <c r="D2096" t="inlineStr">
        <is>
          <t>Taux PAS =</t>
        </is>
      </c>
      <c r="E2096" s="349">
        <f>IF(C2096&lt;&gt;"",Extractions!I371,"")</f>
        <v/>
      </c>
      <c r="F2096" t="inlineStr">
        <is>
          <t>%      soit</t>
        </is>
      </c>
      <c r="G2096">
        <f>IF(C2096&lt;&gt;"",Extractions!J371,"")</f>
        <v/>
      </c>
      <c r="H2096" t="inlineStr">
        <is>
          <t>€</t>
        </is>
      </c>
    </row>
    <row r="2097">
      <c r="A2097" s="257" t="n"/>
      <c r="B2097" s="284" t="inlineStr">
        <is>
          <t>-</t>
        </is>
      </c>
      <c r="C2097">
        <f>IF(Extractions!J372&lt;&gt;0,Extractions!C372,"")</f>
        <v/>
      </c>
      <c r="D2097" t="inlineStr">
        <is>
          <t>Taux PAS =</t>
        </is>
      </c>
      <c r="E2097" s="349">
        <f>IF(C2097&lt;&gt;"",Extractions!I372,"")</f>
        <v/>
      </c>
      <c r="F2097" t="inlineStr">
        <is>
          <t>%      soit</t>
        </is>
      </c>
      <c r="G2097">
        <f>IF(C2097&lt;&gt;"",Extractions!J372,"")</f>
        <v/>
      </c>
      <c r="H2097" t="inlineStr">
        <is>
          <t>€</t>
        </is>
      </c>
    </row>
    <row r="2098">
      <c r="A2098" s="257" t="n"/>
      <c r="B2098" s="284" t="inlineStr">
        <is>
          <t>-</t>
        </is>
      </c>
      <c r="C2098">
        <f>IF(Extractions!J373&lt;&gt;0,Extractions!C373,"")</f>
        <v/>
      </c>
      <c r="D2098" t="inlineStr">
        <is>
          <t>Taux PAS =</t>
        </is>
      </c>
      <c r="E2098" s="349">
        <f>IF(C2098&lt;&gt;"",Extractions!I373,"")</f>
        <v/>
      </c>
      <c r="F2098" t="inlineStr">
        <is>
          <t>%      soit</t>
        </is>
      </c>
      <c r="G2098">
        <f>IF(C2098&lt;&gt;"",Extractions!J373,"")</f>
        <v/>
      </c>
      <c r="H2098" t="inlineStr">
        <is>
          <t>€</t>
        </is>
      </c>
    </row>
    <row r="2099">
      <c r="A2099" s="257" t="n"/>
      <c r="B2099" s="284" t="inlineStr">
        <is>
          <t>-</t>
        </is>
      </c>
      <c r="C2099">
        <f>IF(Extractions!J374&lt;&gt;0,Extractions!C374,"")</f>
        <v/>
      </c>
      <c r="D2099" t="inlineStr">
        <is>
          <t>Taux PAS =</t>
        </is>
      </c>
      <c r="E2099" s="349">
        <f>IF(C2099&lt;&gt;"",Extractions!I374,"")</f>
        <v/>
      </c>
      <c r="F2099" t="inlineStr">
        <is>
          <t>%      soit</t>
        </is>
      </c>
      <c r="G2099">
        <f>IF(C2099&lt;&gt;"",Extractions!J374,"")</f>
        <v/>
      </c>
      <c r="H2099" t="inlineStr">
        <is>
          <t>€</t>
        </is>
      </c>
    </row>
    <row r="2100">
      <c r="A2100" s="257" t="n"/>
      <c r="B2100" s="284" t="inlineStr">
        <is>
          <t>-</t>
        </is>
      </c>
      <c r="C2100">
        <f>IF(Extractions!J375&lt;&gt;0,Extractions!C375,"")</f>
        <v/>
      </c>
      <c r="D2100" t="inlineStr">
        <is>
          <t>Taux PAS =</t>
        </is>
      </c>
      <c r="E2100" s="349">
        <f>IF(C2100&lt;&gt;"",Extractions!I375,"")</f>
        <v/>
      </c>
      <c r="F2100" t="inlineStr">
        <is>
          <t>%      soit</t>
        </is>
      </c>
      <c r="G2100">
        <f>IF(C2100&lt;&gt;"",Extractions!J375,"")</f>
        <v/>
      </c>
      <c r="H2100" t="inlineStr">
        <is>
          <t>€</t>
        </is>
      </c>
    </row>
    <row r="2101">
      <c r="A2101" s="257" t="n"/>
      <c r="B2101" s="284" t="inlineStr">
        <is>
          <t>-</t>
        </is>
      </c>
      <c r="C2101">
        <f>IF(Extractions!J376&lt;&gt;0,Extractions!C376,"")</f>
        <v/>
      </c>
      <c r="D2101" t="inlineStr">
        <is>
          <t>Taux PAS =</t>
        </is>
      </c>
      <c r="E2101" s="349">
        <f>IF(C2101&lt;&gt;"",Extractions!I376,"")</f>
        <v/>
      </c>
      <c r="F2101" t="inlineStr">
        <is>
          <t>%      soit</t>
        </is>
      </c>
      <c r="G2101">
        <f>IF(C2101&lt;&gt;"",Extractions!J376,"")</f>
        <v/>
      </c>
      <c r="H2101" t="inlineStr">
        <is>
          <t>€</t>
        </is>
      </c>
    </row>
    <row r="2102">
      <c r="A2102" s="257" t="n"/>
      <c r="B2102" s="284" t="inlineStr">
        <is>
          <t>-</t>
        </is>
      </c>
      <c r="C2102">
        <f>IF(Extractions!J377&lt;&gt;0,Extractions!C377,"")</f>
        <v/>
      </c>
      <c r="D2102" t="inlineStr">
        <is>
          <t>Taux PAS =</t>
        </is>
      </c>
      <c r="E2102" s="349">
        <f>IF(C2102&lt;&gt;"",Extractions!I377,"")</f>
        <v/>
      </c>
      <c r="F2102" t="inlineStr">
        <is>
          <t>%      soit</t>
        </is>
      </c>
      <c r="G2102">
        <f>IF(C2102&lt;&gt;"",Extractions!J377,"")</f>
        <v/>
      </c>
      <c r="H2102" t="inlineStr">
        <is>
          <t>€</t>
        </is>
      </c>
    </row>
    <row r="2103">
      <c r="A2103" s="257" t="n"/>
      <c r="B2103" s="284" t="inlineStr">
        <is>
          <t>-</t>
        </is>
      </c>
      <c r="C2103">
        <f>IF(Extractions!J378&lt;&gt;0,Extractions!C378,"")</f>
        <v/>
      </c>
      <c r="D2103" t="inlineStr">
        <is>
          <t>Taux PAS =</t>
        </is>
      </c>
      <c r="E2103" s="349">
        <f>IF(C2103&lt;&gt;"",Extractions!I378,"")</f>
        <v/>
      </c>
      <c r="F2103" t="inlineStr">
        <is>
          <t>%      soit</t>
        </is>
      </c>
      <c r="G2103">
        <f>IF(C2103&lt;&gt;"",Extractions!J378,"")</f>
        <v/>
      </c>
      <c r="H2103" t="inlineStr">
        <is>
          <t>€</t>
        </is>
      </c>
    </row>
    <row r="2104">
      <c r="A2104" s="257" t="n"/>
      <c r="B2104" s="284" t="inlineStr">
        <is>
          <t>-</t>
        </is>
      </c>
      <c r="C2104">
        <f>IF(Extractions!J379&lt;&gt;0,Extractions!C379,"")</f>
        <v/>
      </c>
      <c r="D2104" t="inlineStr">
        <is>
          <t>Taux PAS =</t>
        </is>
      </c>
      <c r="E2104" s="349">
        <f>IF(C2104&lt;&gt;"",Extractions!I379,"")</f>
        <v/>
      </c>
      <c r="F2104" t="inlineStr">
        <is>
          <t>%      soit</t>
        </is>
      </c>
      <c r="G2104">
        <f>IF(C2104&lt;&gt;"",Extractions!J379,"")</f>
        <v/>
      </c>
      <c r="H2104" t="inlineStr">
        <is>
          <t>€</t>
        </is>
      </c>
    </row>
    <row r="2105">
      <c r="A2105" s="257" t="n"/>
      <c r="B2105" s="284" t="inlineStr">
        <is>
          <t>-</t>
        </is>
      </c>
      <c r="C2105">
        <f>IF(Extractions!J380&lt;&gt;0,Extractions!C380,"")</f>
        <v/>
      </c>
      <c r="D2105" t="inlineStr">
        <is>
          <t>Taux PAS =</t>
        </is>
      </c>
      <c r="E2105" s="349">
        <f>IF(C2105&lt;&gt;"",Extractions!I380,"")</f>
        <v/>
      </c>
      <c r="F2105" t="inlineStr">
        <is>
          <t>%      soit</t>
        </is>
      </c>
      <c r="G2105">
        <f>IF(C2105&lt;&gt;"",Extractions!J380,"")</f>
        <v/>
      </c>
      <c r="H2105" t="inlineStr">
        <is>
          <t>€</t>
        </is>
      </c>
    </row>
    <row r="2106">
      <c r="A2106" s="257" t="n"/>
      <c r="B2106" s="284" t="inlineStr">
        <is>
          <t>-</t>
        </is>
      </c>
      <c r="C2106">
        <f>IF(Extractions!J381&lt;&gt;0,Extractions!C381,"")</f>
        <v/>
      </c>
      <c r="D2106" t="inlineStr">
        <is>
          <t>Taux PAS =</t>
        </is>
      </c>
      <c r="E2106" s="349">
        <f>IF(C2106&lt;&gt;"",Extractions!I381,"")</f>
        <v/>
      </c>
      <c r="F2106" t="inlineStr">
        <is>
          <t>%      soit</t>
        </is>
      </c>
      <c r="G2106">
        <f>IF(C2106&lt;&gt;"",Extractions!J381,"")</f>
        <v/>
      </c>
      <c r="H2106" t="inlineStr">
        <is>
          <t>€</t>
        </is>
      </c>
    </row>
    <row r="2107">
      <c r="A2107" s="257" t="n"/>
      <c r="B2107" s="284" t="inlineStr">
        <is>
          <t>-</t>
        </is>
      </c>
      <c r="C2107">
        <f>IF(Extractions!J382&lt;&gt;0,Extractions!C382,"")</f>
        <v/>
      </c>
      <c r="D2107" t="inlineStr">
        <is>
          <t>Taux PAS =</t>
        </is>
      </c>
      <c r="E2107" s="349">
        <f>IF(C2107&lt;&gt;"",Extractions!I382,"")</f>
        <v/>
      </c>
      <c r="F2107" t="inlineStr">
        <is>
          <t>%      soit</t>
        </is>
      </c>
      <c r="G2107">
        <f>IF(C2107&lt;&gt;"",Extractions!J382,"")</f>
        <v/>
      </c>
      <c r="H2107" t="inlineStr">
        <is>
          <t>€</t>
        </is>
      </c>
    </row>
    <row r="2108">
      <c r="A2108" s="257" t="n"/>
      <c r="B2108" s="284" t="inlineStr">
        <is>
          <t>-</t>
        </is>
      </c>
      <c r="C2108">
        <f>IF(Extractions!J383&lt;&gt;0,Extractions!C383,"")</f>
        <v/>
      </c>
      <c r="D2108" t="inlineStr">
        <is>
          <t>Taux PAS =</t>
        </is>
      </c>
      <c r="E2108" s="349">
        <f>IF(C2108&lt;&gt;"",Extractions!I383,"")</f>
        <v/>
      </c>
      <c r="F2108" t="inlineStr">
        <is>
          <t>%      soit</t>
        </is>
      </c>
      <c r="G2108">
        <f>IF(C2108&lt;&gt;"",Extractions!J383,"")</f>
        <v/>
      </c>
      <c r="H2108" t="inlineStr">
        <is>
          <t>€</t>
        </is>
      </c>
    </row>
    <row r="2109">
      <c r="A2109" s="257" t="n"/>
      <c r="B2109" s="284" t="inlineStr">
        <is>
          <t>-</t>
        </is>
      </c>
      <c r="C2109">
        <f>IF(Extractions!J384&lt;&gt;0,Extractions!C384,"")</f>
        <v/>
      </c>
      <c r="D2109" t="inlineStr">
        <is>
          <t>Taux PAS =</t>
        </is>
      </c>
      <c r="E2109" s="349">
        <f>IF(C2109&lt;&gt;"",Extractions!I384,"")</f>
        <v/>
      </c>
      <c r="F2109" t="inlineStr">
        <is>
          <t>%      soit</t>
        </is>
      </c>
      <c r="G2109">
        <f>IF(C2109&lt;&gt;"",Extractions!J384,"")</f>
        <v/>
      </c>
      <c r="H2109" t="inlineStr">
        <is>
          <t>€</t>
        </is>
      </c>
    </row>
    <row r="2110">
      <c r="A2110" s="257" t="n"/>
      <c r="B2110" s="284" t="inlineStr">
        <is>
          <t>-</t>
        </is>
      </c>
      <c r="C2110">
        <f>IF(Extractions!J385&lt;&gt;0,Extractions!C385,"")</f>
        <v/>
      </c>
      <c r="D2110" t="inlineStr">
        <is>
          <t>Taux PAS =</t>
        </is>
      </c>
      <c r="E2110" s="349">
        <f>IF(C2110&lt;&gt;"",Extractions!I385,"")</f>
        <v/>
      </c>
      <c r="F2110" t="inlineStr">
        <is>
          <t>%      soit</t>
        </is>
      </c>
      <c r="G2110">
        <f>IF(C2110&lt;&gt;"",Extractions!J385,"")</f>
        <v/>
      </c>
      <c r="H2110" t="inlineStr">
        <is>
          <t>€</t>
        </is>
      </c>
    </row>
    <row r="2111">
      <c r="A2111" s="257" t="n"/>
      <c r="B2111" s="284" t="inlineStr">
        <is>
          <t>-</t>
        </is>
      </c>
      <c r="C2111">
        <f>IF(Extractions!J386&lt;&gt;0,Extractions!C386,"")</f>
        <v/>
      </c>
      <c r="D2111" t="inlineStr">
        <is>
          <t>Taux PAS =</t>
        </is>
      </c>
      <c r="E2111" s="349">
        <f>IF(C2111&lt;&gt;"",Extractions!I386,"")</f>
        <v/>
      </c>
      <c r="F2111" t="inlineStr">
        <is>
          <t>%      soit</t>
        </is>
      </c>
      <c r="G2111">
        <f>IF(C2111&lt;&gt;"",Extractions!J386,"")</f>
        <v/>
      </c>
      <c r="H2111" t="inlineStr">
        <is>
          <t>€</t>
        </is>
      </c>
    </row>
    <row r="2112">
      <c r="A2112" s="257" t="n"/>
      <c r="B2112" s="284" t="inlineStr">
        <is>
          <t>-</t>
        </is>
      </c>
      <c r="C2112">
        <f>IF(Extractions!J387&lt;&gt;0,Extractions!C387,"")</f>
        <v/>
      </c>
      <c r="D2112" t="inlineStr">
        <is>
          <t>Taux PAS =</t>
        </is>
      </c>
      <c r="E2112" s="349">
        <f>IF(C2112&lt;&gt;"",Extractions!I387,"")</f>
        <v/>
      </c>
      <c r="F2112" t="inlineStr">
        <is>
          <t>%      soit</t>
        </is>
      </c>
      <c r="G2112">
        <f>IF(C2112&lt;&gt;"",Extractions!J387,"")</f>
        <v/>
      </c>
      <c r="H2112" t="inlineStr">
        <is>
          <t>€</t>
        </is>
      </c>
    </row>
    <row r="2113">
      <c r="A2113" s="257" t="n"/>
      <c r="B2113" s="284" t="inlineStr">
        <is>
          <t>-</t>
        </is>
      </c>
      <c r="C2113">
        <f>IF(Extractions!J388&lt;&gt;0,Extractions!C388,"")</f>
        <v/>
      </c>
      <c r="D2113" t="inlineStr">
        <is>
          <t>Taux PAS =</t>
        </is>
      </c>
      <c r="E2113" s="349">
        <f>IF(C2113&lt;&gt;"",Extractions!I388,"")</f>
        <v/>
      </c>
      <c r="F2113" t="inlineStr">
        <is>
          <t>%      soit</t>
        </is>
      </c>
      <c r="G2113">
        <f>IF(C2113&lt;&gt;"",Extractions!J388,"")</f>
        <v/>
      </c>
      <c r="H2113" t="inlineStr">
        <is>
          <t>€</t>
        </is>
      </c>
    </row>
    <row r="2114">
      <c r="A2114" s="257" t="n"/>
      <c r="B2114" s="284" t="inlineStr">
        <is>
          <t>-</t>
        </is>
      </c>
      <c r="C2114">
        <f>IF(Extractions!J389&lt;&gt;0,Extractions!C389,"")</f>
        <v/>
      </c>
      <c r="D2114" t="inlineStr">
        <is>
          <t>Taux PAS =</t>
        </is>
      </c>
      <c r="E2114" s="349">
        <f>IF(C2114&lt;&gt;"",Extractions!I389,"")</f>
        <v/>
      </c>
      <c r="F2114" t="inlineStr">
        <is>
          <t>%      soit</t>
        </is>
      </c>
      <c r="G2114">
        <f>IF(C2114&lt;&gt;"",Extractions!J389,"")</f>
        <v/>
      </c>
      <c r="H2114" t="inlineStr">
        <is>
          <t>€</t>
        </is>
      </c>
    </row>
    <row r="2115">
      <c r="A2115" s="257" t="n"/>
      <c r="B2115" s="284" t="inlineStr">
        <is>
          <t>-</t>
        </is>
      </c>
      <c r="C2115">
        <f>IF(Extractions!J390&lt;&gt;0,Extractions!C390,"")</f>
        <v/>
      </c>
      <c r="D2115" t="inlineStr">
        <is>
          <t>Taux PAS =</t>
        </is>
      </c>
      <c r="E2115" s="349">
        <f>IF(C2115&lt;&gt;"",Extractions!I390,"")</f>
        <v/>
      </c>
      <c r="F2115" t="inlineStr">
        <is>
          <t>%      soit</t>
        </is>
      </c>
      <c r="G2115">
        <f>IF(C2115&lt;&gt;"",Extractions!J390,"")</f>
        <v/>
      </c>
      <c r="H2115" t="inlineStr">
        <is>
          <t>€</t>
        </is>
      </c>
    </row>
    <row r="2116">
      <c r="A2116" s="257" t="n"/>
      <c r="B2116" s="284" t="inlineStr">
        <is>
          <t>-</t>
        </is>
      </c>
      <c r="C2116">
        <f>IF(Extractions!J391&lt;&gt;0,Extractions!C391,"")</f>
        <v/>
      </c>
      <c r="D2116" t="inlineStr">
        <is>
          <t>Taux PAS =</t>
        </is>
      </c>
      <c r="E2116" s="349">
        <f>IF(C2116&lt;&gt;"",Extractions!I391,"")</f>
        <v/>
      </c>
      <c r="F2116" t="inlineStr">
        <is>
          <t>%      soit</t>
        </is>
      </c>
      <c r="G2116">
        <f>IF(C2116&lt;&gt;"",Extractions!J391,"")</f>
        <v/>
      </c>
      <c r="H2116" t="inlineStr">
        <is>
          <t>€</t>
        </is>
      </c>
    </row>
    <row r="2117">
      <c r="A2117" s="257" t="n"/>
      <c r="B2117" s="284" t="inlineStr">
        <is>
          <t>-</t>
        </is>
      </c>
      <c r="C2117">
        <f>IF(Extractions!J392&lt;&gt;0,Extractions!C392,"")</f>
        <v/>
      </c>
      <c r="D2117" t="inlineStr">
        <is>
          <t>Taux PAS =</t>
        </is>
      </c>
      <c r="E2117" s="349">
        <f>IF(C2117&lt;&gt;"",Extractions!I392,"")</f>
        <v/>
      </c>
      <c r="F2117" t="inlineStr">
        <is>
          <t>%      soit</t>
        </is>
      </c>
      <c r="G2117">
        <f>IF(C2117&lt;&gt;"",Extractions!J392,"")</f>
        <v/>
      </c>
      <c r="H2117" t="inlineStr">
        <is>
          <t>€</t>
        </is>
      </c>
    </row>
    <row r="2118">
      <c r="A2118" s="257" t="n"/>
      <c r="B2118" s="284" t="inlineStr">
        <is>
          <t>-</t>
        </is>
      </c>
      <c r="C2118">
        <f>IF(Extractions!J393&lt;&gt;0,Extractions!C393,"")</f>
        <v/>
      </c>
      <c r="D2118" t="inlineStr">
        <is>
          <t>Taux PAS =</t>
        </is>
      </c>
      <c r="E2118" s="349">
        <f>IF(C2118&lt;&gt;"",Extractions!I393,"")</f>
        <v/>
      </c>
      <c r="F2118" t="inlineStr">
        <is>
          <t>%      soit</t>
        </is>
      </c>
      <c r="G2118">
        <f>IF(C2118&lt;&gt;"",Extractions!J393,"")</f>
        <v/>
      </c>
      <c r="H2118" t="inlineStr">
        <is>
          <t>€</t>
        </is>
      </c>
    </row>
    <row r="2119">
      <c r="A2119" s="257" t="n"/>
      <c r="B2119" s="284" t="inlineStr">
        <is>
          <t>-</t>
        </is>
      </c>
      <c r="C2119">
        <f>IF(Extractions!J394&lt;&gt;0,Extractions!C394,"")</f>
        <v/>
      </c>
      <c r="D2119" t="inlineStr">
        <is>
          <t>Taux PAS =</t>
        </is>
      </c>
      <c r="E2119" s="349">
        <f>IF(C2119&lt;&gt;"",Extractions!I394,"")</f>
        <v/>
      </c>
      <c r="F2119" t="inlineStr">
        <is>
          <t>%      soit</t>
        </is>
      </c>
      <c r="G2119">
        <f>IF(C2119&lt;&gt;"",Extractions!J394,"")</f>
        <v/>
      </c>
      <c r="H2119" t="inlineStr">
        <is>
          <t>€</t>
        </is>
      </c>
    </row>
    <row r="2120">
      <c r="A2120" s="257" t="n"/>
      <c r="B2120" s="284" t="inlineStr">
        <is>
          <t>-</t>
        </is>
      </c>
      <c r="C2120">
        <f>IF(Extractions!J395&lt;&gt;0,Extractions!C395,"")</f>
        <v/>
      </c>
      <c r="D2120" t="inlineStr">
        <is>
          <t>Taux PAS =</t>
        </is>
      </c>
      <c r="E2120" s="349">
        <f>IF(C2120&lt;&gt;"",Extractions!I395,"")</f>
        <v/>
      </c>
      <c r="F2120" t="inlineStr">
        <is>
          <t>%      soit</t>
        </is>
      </c>
      <c r="G2120">
        <f>IF(C2120&lt;&gt;"",Extractions!J395,"")</f>
        <v/>
      </c>
      <c r="H2120" t="inlineStr">
        <is>
          <t>€</t>
        </is>
      </c>
    </row>
    <row r="2121">
      <c r="A2121" s="257" t="n"/>
      <c r="B2121" s="284" t="inlineStr">
        <is>
          <t>-</t>
        </is>
      </c>
      <c r="C2121">
        <f>IF(Extractions!J396&lt;&gt;0,Extractions!C396,"")</f>
        <v/>
      </c>
      <c r="D2121" t="inlineStr">
        <is>
          <t>Taux PAS =</t>
        </is>
      </c>
      <c r="E2121" s="349">
        <f>IF(C2121&lt;&gt;"",Extractions!I396,"")</f>
        <v/>
      </c>
      <c r="F2121" t="inlineStr">
        <is>
          <t>%      soit</t>
        </is>
      </c>
      <c r="G2121">
        <f>IF(C2121&lt;&gt;"",Extractions!J396,"")</f>
        <v/>
      </c>
      <c r="H2121" t="inlineStr">
        <is>
          <t>€</t>
        </is>
      </c>
    </row>
    <row r="2122">
      <c r="A2122" s="257" t="n"/>
      <c r="B2122" s="284" t="inlineStr">
        <is>
          <t>-</t>
        </is>
      </c>
      <c r="C2122">
        <f>IF(Extractions!J397&lt;&gt;0,Extractions!C397,"")</f>
        <v/>
      </c>
      <c r="D2122" t="inlineStr">
        <is>
          <t>Taux PAS =</t>
        </is>
      </c>
      <c r="E2122" s="349">
        <f>IF(C2122&lt;&gt;"",Extractions!I397,"")</f>
        <v/>
      </c>
      <c r="F2122" t="inlineStr">
        <is>
          <t>%      soit</t>
        </is>
      </c>
      <c r="G2122">
        <f>IF(C2122&lt;&gt;"",Extractions!J397,"")</f>
        <v/>
      </c>
      <c r="H2122" t="inlineStr">
        <is>
          <t>€</t>
        </is>
      </c>
    </row>
    <row r="2123">
      <c r="A2123" s="257" t="n"/>
      <c r="B2123" s="284" t="inlineStr">
        <is>
          <t>-</t>
        </is>
      </c>
      <c r="C2123">
        <f>IF(Extractions!J398&lt;&gt;0,Extractions!C398,"")</f>
        <v/>
      </c>
      <c r="D2123" t="inlineStr">
        <is>
          <t>Taux PAS =</t>
        </is>
      </c>
      <c r="E2123" s="349">
        <f>IF(C2123&lt;&gt;"",Extractions!I398,"")</f>
        <v/>
      </c>
      <c r="F2123" t="inlineStr">
        <is>
          <t>%      soit</t>
        </is>
      </c>
      <c r="G2123">
        <f>IF(C2123&lt;&gt;"",Extractions!J398,"")</f>
        <v/>
      </c>
      <c r="H2123" t="inlineStr">
        <is>
          <t>€</t>
        </is>
      </c>
    </row>
    <row r="2124">
      <c r="A2124" s="257" t="n"/>
      <c r="B2124" s="284" t="inlineStr">
        <is>
          <t>-</t>
        </is>
      </c>
      <c r="C2124">
        <f>IF(Extractions!J399&lt;&gt;0,Extractions!C399,"")</f>
        <v/>
      </c>
      <c r="D2124" t="inlineStr">
        <is>
          <t>Taux PAS =</t>
        </is>
      </c>
      <c r="E2124" s="349">
        <f>IF(C2124&lt;&gt;"",Extractions!I399,"")</f>
        <v/>
      </c>
      <c r="F2124" t="inlineStr">
        <is>
          <t>%      soit</t>
        </is>
      </c>
      <c r="G2124">
        <f>IF(C2124&lt;&gt;"",Extractions!J399,"")</f>
        <v/>
      </c>
      <c r="H2124" t="inlineStr">
        <is>
          <t>€</t>
        </is>
      </c>
    </row>
    <row r="2125">
      <c r="A2125" s="257" t="n"/>
      <c r="B2125" s="284" t="inlineStr">
        <is>
          <t>-</t>
        </is>
      </c>
      <c r="C2125">
        <f>IF(Extractions!J400&lt;&gt;0,Extractions!C400,"")</f>
        <v/>
      </c>
      <c r="D2125" t="inlineStr">
        <is>
          <t>Taux PAS =</t>
        </is>
      </c>
      <c r="E2125" s="349">
        <f>IF(C2125&lt;&gt;"",Extractions!I400,"")</f>
        <v/>
      </c>
      <c r="F2125" t="inlineStr">
        <is>
          <t>%      soit</t>
        </is>
      </c>
      <c r="G2125">
        <f>IF(C2125&lt;&gt;"",Extractions!J400,"")</f>
        <v/>
      </c>
      <c r="H2125" t="inlineStr">
        <is>
          <t>€</t>
        </is>
      </c>
    </row>
    <row r="2126">
      <c r="A2126" s="257" t="n"/>
      <c r="B2126" s="284" t="inlineStr">
        <is>
          <t>-</t>
        </is>
      </c>
      <c r="C2126">
        <f>IF(Extractions!J401&lt;&gt;0,Extractions!C401,"")</f>
        <v/>
      </c>
      <c r="D2126" t="inlineStr">
        <is>
          <t>Taux PAS =</t>
        </is>
      </c>
      <c r="E2126" s="349">
        <f>IF(C2126&lt;&gt;"",Extractions!I401,"")</f>
        <v/>
      </c>
      <c r="F2126" t="inlineStr">
        <is>
          <t>%      soit</t>
        </is>
      </c>
      <c r="G2126">
        <f>IF(C2126&lt;&gt;"",Extractions!J401,"")</f>
        <v/>
      </c>
      <c r="H2126" t="inlineStr">
        <is>
          <t>€</t>
        </is>
      </c>
    </row>
    <row r="2127">
      <c r="A2127" s="257" t="n"/>
      <c r="B2127" s="284" t="inlineStr">
        <is>
          <t>-</t>
        </is>
      </c>
      <c r="C2127">
        <f>IF(Extractions!J402&lt;&gt;0,Extractions!C402,"")</f>
        <v/>
      </c>
      <c r="D2127" t="inlineStr">
        <is>
          <t>Taux PAS =</t>
        </is>
      </c>
      <c r="E2127" s="349">
        <f>IF(C2127&lt;&gt;"",Extractions!I402,"")</f>
        <v/>
      </c>
      <c r="F2127" t="inlineStr">
        <is>
          <t>%      soit</t>
        </is>
      </c>
      <c r="G2127">
        <f>IF(C2127&lt;&gt;"",Extractions!J402,"")</f>
        <v/>
      </c>
      <c r="H2127" t="inlineStr">
        <is>
          <t>€</t>
        </is>
      </c>
    </row>
    <row r="2128">
      <c r="A2128" s="257" t="n"/>
      <c r="B2128" s="284" t="inlineStr">
        <is>
          <t>-</t>
        </is>
      </c>
      <c r="C2128">
        <f>IF(Extractions!J403&lt;&gt;0,Extractions!C403,"")</f>
        <v/>
      </c>
      <c r="D2128" t="inlineStr">
        <is>
          <t>Taux PAS =</t>
        </is>
      </c>
      <c r="E2128" s="349">
        <f>IF(C2128&lt;&gt;"",Extractions!I403,"")</f>
        <v/>
      </c>
      <c r="F2128" t="inlineStr">
        <is>
          <t>%      soit</t>
        </is>
      </c>
      <c r="G2128">
        <f>IF(C2128&lt;&gt;"",Extractions!J403,"")</f>
        <v/>
      </c>
      <c r="H2128" t="inlineStr">
        <is>
          <t>€</t>
        </is>
      </c>
    </row>
    <row r="2129">
      <c r="A2129" s="257" t="n"/>
      <c r="B2129" s="284" t="inlineStr">
        <is>
          <t>-</t>
        </is>
      </c>
      <c r="C2129">
        <f>IF(Extractions!J404&lt;&gt;0,Extractions!C404,"")</f>
        <v/>
      </c>
      <c r="D2129" t="inlineStr">
        <is>
          <t>Taux PAS =</t>
        </is>
      </c>
      <c r="E2129" s="349">
        <f>IF(C2129&lt;&gt;"",Extractions!I404,"")</f>
        <v/>
      </c>
      <c r="F2129" t="inlineStr">
        <is>
          <t>%      soit</t>
        </is>
      </c>
      <c r="G2129">
        <f>IF(C2129&lt;&gt;"",Extractions!J404,"")</f>
        <v/>
      </c>
      <c r="H2129" t="inlineStr">
        <is>
          <t>€</t>
        </is>
      </c>
    </row>
    <row r="2130">
      <c r="A2130" s="257" t="n"/>
      <c r="B2130" s="284" t="inlineStr">
        <is>
          <t>-</t>
        </is>
      </c>
      <c r="C2130">
        <f>IF(Extractions!J405&lt;&gt;0,Extractions!C405,"")</f>
        <v/>
      </c>
      <c r="D2130" t="inlineStr">
        <is>
          <t>Taux PAS =</t>
        </is>
      </c>
      <c r="E2130" s="349">
        <f>IF(C2130&lt;&gt;"",Extractions!I405,"")</f>
        <v/>
      </c>
      <c r="F2130" t="inlineStr">
        <is>
          <t>%      soit</t>
        </is>
      </c>
      <c r="G2130">
        <f>IF(C2130&lt;&gt;"",Extractions!J405,"")</f>
        <v/>
      </c>
      <c r="H2130" t="inlineStr">
        <is>
          <t>€</t>
        </is>
      </c>
    </row>
    <row r="2131">
      <c r="A2131" s="257" t="n"/>
      <c r="B2131" s="284" t="inlineStr">
        <is>
          <t>-</t>
        </is>
      </c>
      <c r="C2131">
        <f>IF(Extractions!J406&lt;&gt;0,Extractions!C406,"")</f>
        <v/>
      </c>
      <c r="D2131" t="inlineStr">
        <is>
          <t>Taux PAS =</t>
        </is>
      </c>
      <c r="E2131" s="349">
        <f>IF(C2131&lt;&gt;"",Extractions!I406,"")</f>
        <v/>
      </c>
      <c r="F2131" t="inlineStr">
        <is>
          <t>%      soit</t>
        </is>
      </c>
      <c r="G2131">
        <f>IF(C2131&lt;&gt;"",Extractions!J406,"")</f>
        <v/>
      </c>
      <c r="H2131" t="inlineStr">
        <is>
          <t>€</t>
        </is>
      </c>
    </row>
    <row r="2132">
      <c r="A2132" s="257" t="n"/>
      <c r="B2132" s="284" t="inlineStr">
        <is>
          <t>-</t>
        </is>
      </c>
      <c r="C2132">
        <f>IF(Extractions!J407&lt;&gt;0,Extractions!C407,"")</f>
        <v/>
      </c>
      <c r="D2132" t="inlineStr">
        <is>
          <t>Taux PAS =</t>
        </is>
      </c>
      <c r="E2132" s="349">
        <f>IF(C2132&lt;&gt;"",Extractions!I407,"")</f>
        <v/>
      </c>
      <c r="F2132" t="inlineStr">
        <is>
          <t>%      soit</t>
        </is>
      </c>
      <c r="G2132">
        <f>IF(C2132&lt;&gt;"",Extractions!J407,"")</f>
        <v/>
      </c>
      <c r="H2132" t="inlineStr">
        <is>
          <t>€</t>
        </is>
      </c>
    </row>
    <row r="2133">
      <c r="A2133" s="257" t="n"/>
      <c r="B2133" s="284" t="inlineStr">
        <is>
          <t>-</t>
        </is>
      </c>
      <c r="C2133">
        <f>IF(Extractions!J408&lt;&gt;0,Extractions!C408,"")</f>
        <v/>
      </c>
      <c r="D2133" t="inlineStr">
        <is>
          <t>Taux PAS =</t>
        </is>
      </c>
      <c r="E2133" s="349">
        <f>IF(C2133&lt;&gt;"",Extractions!I408,"")</f>
        <v/>
      </c>
      <c r="F2133" t="inlineStr">
        <is>
          <t>%      soit</t>
        </is>
      </c>
      <c r="G2133">
        <f>IF(C2133&lt;&gt;"",Extractions!J408,"")</f>
        <v/>
      </c>
      <c r="H2133" t="inlineStr">
        <is>
          <t>€</t>
        </is>
      </c>
    </row>
    <row r="2134">
      <c r="A2134" s="257" t="n"/>
      <c r="B2134" s="284" t="inlineStr">
        <is>
          <t>-</t>
        </is>
      </c>
      <c r="C2134">
        <f>IF(Extractions!J409&lt;&gt;0,Extractions!C409,"")</f>
        <v/>
      </c>
      <c r="D2134" t="inlineStr">
        <is>
          <t>Taux PAS =</t>
        </is>
      </c>
      <c r="E2134" s="349">
        <f>IF(C2134&lt;&gt;"",Extractions!I409,"")</f>
        <v/>
      </c>
      <c r="F2134" t="inlineStr">
        <is>
          <t>%      soit</t>
        </is>
      </c>
      <c r="G2134">
        <f>IF(C2134&lt;&gt;"",Extractions!J409,"")</f>
        <v/>
      </c>
      <c r="H2134" t="inlineStr">
        <is>
          <t>€</t>
        </is>
      </c>
    </row>
    <row r="2135">
      <c r="A2135" s="257" t="n"/>
      <c r="B2135" s="284" t="inlineStr">
        <is>
          <t>-</t>
        </is>
      </c>
      <c r="C2135">
        <f>IF(Extractions!J410&lt;&gt;0,Extractions!C410,"")</f>
        <v/>
      </c>
      <c r="D2135" t="inlineStr">
        <is>
          <t>Taux PAS =</t>
        </is>
      </c>
      <c r="E2135" s="349">
        <f>IF(C2135&lt;&gt;"",Extractions!I410,"")</f>
        <v/>
      </c>
      <c r="F2135" t="inlineStr">
        <is>
          <t>%      soit</t>
        </is>
      </c>
      <c r="G2135">
        <f>IF(C2135&lt;&gt;"",Extractions!J410,"")</f>
        <v/>
      </c>
      <c r="H2135" t="inlineStr">
        <is>
          <t>€</t>
        </is>
      </c>
    </row>
    <row r="2136">
      <c r="A2136" s="257" t="n"/>
      <c r="B2136" s="284" t="inlineStr">
        <is>
          <t>-</t>
        </is>
      </c>
      <c r="C2136">
        <f>IF(Extractions!J411&lt;&gt;0,Extractions!C411,"")</f>
        <v/>
      </c>
      <c r="D2136" t="inlineStr">
        <is>
          <t>Taux PAS =</t>
        </is>
      </c>
      <c r="E2136" s="349">
        <f>IF(C2136&lt;&gt;"",Extractions!I411,"")</f>
        <v/>
      </c>
      <c r="F2136" t="inlineStr">
        <is>
          <t>%      soit</t>
        </is>
      </c>
      <c r="G2136">
        <f>IF(C2136&lt;&gt;"",Extractions!J411,"")</f>
        <v/>
      </c>
      <c r="H2136" t="inlineStr">
        <is>
          <t>€</t>
        </is>
      </c>
    </row>
    <row r="2137">
      <c r="A2137" s="257" t="n"/>
      <c r="B2137" s="284" t="inlineStr">
        <is>
          <t>-</t>
        </is>
      </c>
      <c r="C2137">
        <f>IF(Extractions!J412&lt;&gt;0,Extractions!C412,"")</f>
        <v/>
      </c>
      <c r="D2137" t="inlineStr">
        <is>
          <t>Taux PAS =</t>
        </is>
      </c>
      <c r="E2137" s="349">
        <f>IF(C2137&lt;&gt;"",Extractions!I412,"")</f>
        <v/>
      </c>
      <c r="F2137" t="inlineStr">
        <is>
          <t>%      soit</t>
        </is>
      </c>
      <c r="G2137">
        <f>IF(C2137&lt;&gt;"",Extractions!J412,"")</f>
        <v/>
      </c>
      <c r="H2137" t="inlineStr">
        <is>
          <t>€</t>
        </is>
      </c>
    </row>
    <row r="2138">
      <c r="A2138" s="257" t="n"/>
      <c r="B2138" s="284" t="inlineStr">
        <is>
          <t>-</t>
        </is>
      </c>
      <c r="C2138">
        <f>IF(Extractions!J413&lt;&gt;0,Extractions!C413,"")</f>
        <v/>
      </c>
      <c r="D2138" t="inlineStr">
        <is>
          <t>Taux PAS =</t>
        </is>
      </c>
      <c r="E2138" s="349">
        <f>IF(C2138&lt;&gt;"",Extractions!I413,"")</f>
        <v/>
      </c>
      <c r="F2138" t="inlineStr">
        <is>
          <t>%      soit</t>
        </is>
      </c>
      <c r="G2138">
        <f>IF(C2138&lt;&gt;"",Extractions!J413,"")</f>
        <v/>
      </c>
      <c r="H2138" t="inlineStr">
        <is>
          <t>€</t>
        </is>
      </c>
    </row>
    <row r="2139">
      <c r="A2139" s="257" t="n"/>
      <c r="B2139" s="284" t="inlineStr">
        <is>
          <t>-</t>
        </is>
      </c>
      <c r="C2139">
        <f>IF(Extractions!J414&lt;&gt;0,Extractions!C414,"")</f>
        <v/>
      </c>
      <c r="D2139" t="inlineStr">
        <is>
          <t>Taux PAS =</t>
        </is>
      </c>
      <c r="E2139" s="349">
        <f>IF(C2139&lt;&gt;"",Extractions!I414,"")</f>
        <v/>
      </c>
      <c r="F2139" t="inlineStr">
        <is>
          <t>%      soit</t>
        </is>
      </c>
      <c r="G2139">
        <f>IF(C2139&lt;&gt;"",Extractions!J414,"")</f>
        <v/>
      </c>
      <c r="H2139" t="inlineStr">
        <is>
          <t>€</t>
        </is>
      </c>
    </row>
    <row r="2140">
      <c r="A2140" s="257" t="n"/>
      <c r="B2140" s="284" t="inlineStr">
        <is>
          <t>-</t>
        </is>
      </c>
      <c r="C2140">
        <f>IF(Extractions!J415&lt;&gt;0,Extractions!C415,"")</f>
        <v/>
      </c>
      <c r="D2140" t="inlineStr">
        <is>
          <t>Taux PAS =</t>
        </is>
      </c>
      <c r="E2140" s="349">
        <f>IF(C2140&lt;&gt;"",Extractions!I415,"")</f>
        <v/>
      </c>
      <c r="F2140" t="inlineStr">
        <is>
          <t>%      soit</t>
        </is>
      </c>
      <c r="G2140">
        <f>IF(C2140&lt;&gt;"",Extractions!J415,"")</f>
        <v/>
      </c>
      <c r="H2140" t="inlineStr">
        <is>
          <t>€</t>
        </is>
      </c>
    </row>
    <row r="2141">
      <c r="A2141" s="257" t="n"/>
      <c r="B2141" s="284" t="inlineStr">
        <is>
          <t>-</t>
        </is>
      </c>
      <c r="C2141">
        <f>IF(Extractions!J416&lt;&gt;0,Extractions!C416,"")</f>
        <v/>
      </c>
      <c r="D2141" t="inlineStr">
        <is>
          <t>Taux PAS =</t>
        </is>
      </c>
      <c r="E2141" s="349">
        <f>IF(C2141&lt;&gt;"",Extractions!I416,"")</f>
        <v/>
      </c>
      <c r="F2141" t="inlineStr">
        <is>
          <t>%      soit</t>
        </is>
      </c>
      <c r="G2141">
        <f>IF(C2141&lt;&gt;"",Extractions!J416,"")</f>
        <v/>
      </c>
      <c r="H2141" t="inlineStr">
        <is>
          <t>€</t>
        </is>
      </c>
    </row>
    <row r="2142">
      <c r="A2142" s="257" t="n"/>
      <c r="B2142" s="284" t="inlineStr">
        <is>
          <t>-</t>
        </is>
      </c>
      <c r="C2142">
        <f>IF(Extractions!J417&lt;&gt;0,Extractions!C417,"")</f>
        <v/>
      </c>
      <c r="D2142" t="inlineStr">
        <is>
          <t>Taux PAS =</t>
        </is>
      </c>
      <c r="E2142" s="349">
        <f>IF(C2142&lt;&gt;"",Extractions!I417,"")</f>
        <v/>
      </c>
      <c r="F2142" t="inlineStr">
        <is>
          <t>%      soit</t>
        </is>
      </c>
      <c r="G2142">
        <f>IF(C2142&lt;&gt;"",Extractions!J417,"")</f>
        <v/>
      </c>
      <c r="H2142" t="inlineStr">
        <is>
          <t>€</t>
        </is>
      </c>
    </row>
    <row r="2143">
      <c r="A2143" s="257" t="n"/>
      <c r="B2143" s="284" t="inlineStr">
        <is>
          <t>-</t>
        </is>
      </c>
      <c r="C2143">
        <f>IF(Extractions!J418&lt;&gt;0,Extractions!C418,"")</f>
        <v/>
      </c>
      <c r="D2143" t="inlineStr">
        <is>
          <t>Taux PAS =</t>
        </is>
      </c>
      <c r="E2143" s="349">
        <f>IF(C2143&lt;&gt;"",Extractions!I418,"")</f>
        <v/>
      </c>
      <c r="F2143" t="inlineStr">
        <is>
          <t>%      soit</t>
        </is>
      </c>
      <c r="G2143">
        <f>IF(C2143&lt;&gt;"",Extractions!J418,"")</f>
        <v/>
      </c>
      <c r="H2143" t="inlineStr">
        <is>
          <t>€</t>
        </is>
      </c>
    </row>
    <row r="2144">
      <c r="A2144" s="257" t="n"/>
      <c r="B2144" s="284" t="inlineStr">
        <is>
          <t>-</t>
        </is>
      </c>
      <c r="C2144">
        <f>IF(Extractions!J419&lt;&gt;0,Extractions!C419,"")</f>
        <v/>
      </c>
      <c r="D2144" t="inlineStr">
        <is>
          <t>Taux PAS =</t>
        </is>
      </c>
      <c r="E2144" s="349">
        <f>IF(C2144&lt;&gt;"",Extractions!I419,"")</f>
        <v/>
      </c>
      <c r="F2144" t="inlineStr">
        <is>
          <t>%      soit</t>
        </is>
      </c>
      <c r="G2144">
        <f>IF(C2144&lt;&gt;"",Extractions!J419,"")</f>
        <v/>
      </c>
      <c r="H2144" t="inlineStr">
        <is>
          <t>€</t>
        </is>
      </c>
    </row>
    <row r="2145">
      <c r="A2145" s="257" t="n"/>
      <c r="B2145" s="284" t="inlineStr">
        <is>
          <t>-</t>
        </is>
      </c>
      <c r="C2145">
        <f>IF(Extractions!J420&lt;&gt;0,Extractions!C420,"")</f>
        <v/>
      </c>
      <c r="D2145" t="inlineStr">
        <is>
          <t>Taux PAS =</t>
        </is>
      </c>
      <c r="E2145" s="349">
        <f>IF(C2145&lt;&gt;"",Extractions!I420,"")</f>
        <v/>
      </c>
      <c r="F2145" t="inlineStr">
        <is>
          <t>%      soit</t>
        </is>
      </c>
      <c r="G2145">
        <f>IF(C2145&lt;&gt;"",Extractions!J420,"")</f>
        <v/>
      </c>
      <c r="H2145" t="inlineStr">
        <is>
          <t>€</t>
        </is>
      </c>
    </row>
    <row r="2146">
      <c r="A2146" s="257" t="n"/>
      <c r="B2146" s="284" t="inlineStr">
        <is>
          <t>-</t>
        </is>
      </c>
      <c r="C2146">
        <f>IF(Extractions!J421&lt;&gt;0,Extractions!C421,"")</f>
        <v/>
      </c>
      <c r="D2146" t="inlineStr">
        <is>
          <t>Taux PAS =</t>
        </is>
      </c>
      <c r="E2146" s="349">
        <f>IF(C2146&lt;&gt;"",Extractions!I421,"")</f>
        <v/>
      </c>
      <c r="F2146" t="inlineStr">
        <is>
          <t>%      soit</t>
        </is>
      </c>
      <c r="G2146">
        <f>IF(C2146&lt;&gt;"",Extractions!J421,"")</f>
        <v/>
      </c>
      <c r="H2146" t="inlineStr">
        <is>
          <t>€</t>
        </is>
      </c>
    </row>
    <row r="2147">
      <c r="A2147" s="257" t="n"/>
      <c r="B2147" s="284" t="inlineStr">
        <is>
          <t>-</t>
        </is>
      </c>
      <c r="C2147">
        <f>IF(Extractions!J422&lt;&gt;0,Extractions!C422,"")</f>
        <v/>
      </c>
      <c r="D2147" t="inlineStr">
        <is>
          <t>Taux PAS =</t>
        </is>
      </c>
      <c r="E2147" s="349">
        <f>IF(C2147&lt;&gt;"",Extractions!I422,"")</f>
        <v/>
      </c>
      <c r="F2147" t="inlineStr">
        <is>
          <t>%      soit</t>
        </is>
      </c>
      <c r="G2147">
        <f>IF(C2147&lt;&gt;"",Extractions!J422,"")</f>
        <v/>
      </c>
      <c r="H2147" t="inlineStr">
        <is>
          <t>€</t>
        </is>
      </c>
    </row>
    <row r="2148">
      <c r="A2148" s="257" t="n"/>
      <c r="B2148" s="284" t="inlineStr">
        <is>
          <t>-</t>
        </is>
      </c>
      <c r="C2148">
        <f>IF(Extractions!J423&lt;&gt;0,Extractions!C423,"")</f>
        <v/>
      </c>
      <c r="D2148" t="inlineStr">
        <is>
          <t>Taux PAS =</t>
        </is>
      </c>
      <c r="E2148" s="349">
        <f>IF(C2148&lt;&gt;"",Extractions!I423,"")</f>
        <v/>
      </c>
      <c r="F2148" t="inlineStr">
        <is>
          <t>%      soit</t>
        </is>
      </c>
      <c r="G2148">
        <f>IF(C2148&lt;&gt;"",Extractions!J423,"")</f>
        <v/>
      </c>
      <c r="H2148" t="inlineStr">
        <is>
          <t>€</t>
        </is>
      </c>
    </row>
    <row r="2149">
      <c r="A2149" s="257" t="n"/>
      <c r="B2149" s="284" t="inlineStr">
        <is>
          <t>-</t>
        </is>
      </c>
      <c r="C2149">
        <f>IF(Extractions!J424&lt;&gt;0,Extractions!C424,"")</f>
        <v/>
      </c>
      <c r="D2149" t="inlineStr">
        <is>
          <t>Taux PAS =</t>
        </is>
      </c>
      <c r="E2149" s="349">
        <f>IF(C2149&lt;&gt;"",Extractions!I424,"")</f>
        <v/>
      </c>
      <c r="F2149" t="inlineStr">
        <is>
          <t>%      soit</t>
        </is>
      </c>
      <c r="G2149">
        <f>IF(C2149&lt;&gt;"",Extractions!J424,"")</f>
        <v/>
      </c>
      <c r="H2149" t="inlineStr">
        <is>
          <t>€</t>
        </is>
      </c>
    </row>
    <row r="2150">
      <c r="A2150" s="257" t="n"/>
      <c r="B2150" s="284" t="inlineStr">
        <is>
          <t>-</t>
        </is>
      </c>
      <c r="C2150">
        <f>IF(Extractions!J425&lt;&gt;0,Extractions!C425,"")</f>
        <v/>
      </c>
      <c r="D2150" t="inlineStr">
        <is>
          <t>Taux PAS =</t>
        </is>
      </c>
      <c r="E2150" s="349">
        <f>IF(C2150&lt;&gt;"",Extractions!I425,"")</f>
        <v/>
      </c>
      <c r="F2150" t="inlineStr">
        <is>
          <t>%      soit</t>
        </is>
      </c>
      <c r="G2150">
        <f>IF(C2150&lt;&gt;"",Extractions!J425,"")</f>
        <v/>
      </c>
      <c r="H2150" t="inlineStr">
        <is>
          <t>€</t>
        </is>
      </c>
    </row>
    <row r="2151">
      <c r="A2151" s="257" t="n"/>
      <c r="B2151" s="284" t="inlineStr">
        <is>
          <t>-</t>
        </is>
      </c>
      <c r="C2151">
        <f>IF(Extractions!J426&lt;&gt;0,Extractions!C426,"")</f>
        <v/>
      </c>
      <c r="D2151" t="inlineStr">
        <is>
          <t>Taux PAS =</t>
        </is>
      </c>
      <c r="E2151" s="349">
        <f>IF(C2151&lt;&gt;"",Extractions!I426,"")</f>
        <v/>
      </c>
      <c r="F2151" t="inlineStr">
        <is>
          <t>%      soit</t>
        </is>
      </c>
      <c r="G2151">
        <f>IF(C2151&lt;&gt;"",Extractions!J426,"")</f>
        <v/>
      </c>
      <c r="H2151" t="inlineStr">
        <is>
          <t>€</t>
        </is>
      </c>
    </row>
    <row r="2152">
      <c r="A2152" s="257" t="n"/>
      <c r="B2152" s="284" t="inlineStr">
        <is>
          <t>-</t>
        </is>
      </c>
      <c r="C2152">
        <f>IF(Extractions!J427&lt;&gt;0,Extractions!C427,"")</f>
        <v/>
      </c>
      <c r="D2152" t="inlineStr">
        <is>
          <t>Taux PAS =</t>
        </is>
      </c>
      <c r="E2152" s="349">
        <f>IF(C2152&lt;&gt;"",Extractions!I427,"")</f>
        <v/>
      </c>
      <c r="F2152" t="inlineStr">
        <is>
          <t>%      soit</t>
        </is>
      </c>
      <c r="G2152">
        <f>IF(C2152&lt;&gt;"",Extractions!J427,"")</f>
        <v/>
      </c>
      <c r="H2152" t="inlineStr">
        <is>
          <t>€</t>
        </is>
      </c>
    </row>
    <row r="2153">
      <c r="A2153" s="257" t="n"/>
      <c r="B2153" s="284" t="inlineStr">
        <is>
          <t>-</t>
        </is>
      </c>
      <c r="C2153">
        <f>IF(Extractions!J428&lt;&gt;0,Extractions!C428,"")</f>
        <v/>
      </c>
      <c r="D2153" t="inlineStr">
        <is>
          <t>Taux PAS =</t>
        </is>
      </c>
      <c r="E2153" s="349">
        <f>IF(C2153&lt;&gt;"",Extractions!I428,"")</f>
        <v/>
      </c>
      <c r="F2153" t="inlineStr">
        <is>
          <t>%      soit</t>
        </is>
      </c>
      <c r="G2153">
        <f>IF(C2153&lt;&gt;"",Extractions!J428,"")</f>
        <v/>
      </c>
      <c r="H2153" t="inlineStr">
        <is>
          <t>€</t>
        </is>
      </c>
    </row>
    <row r="2154">
      <c r="A2154" s="257" t="n"/>
      <c r="B2154" s="284" t="inlineStr">
        <is>
          <t>-</t>
        </is>
      </c>
      <c r="C2154">
        <f>IF(Extractions!J429&lt;&gt;0,Extractions!C429,"")</f>
        <v/>
      </c>
      <c r="D2154" t="inlineStr">
        <is>
          <t>Taux PAS =</t>
        </is>
      </c>
      <c r="E2154" s="349">
        <f>IF(C2154&lt;&gt;"",Extractions!I429,"")</f>
        <v/>
      </c>
      <c r="F2154" t="inlineStr">
        <is>
          <t>%      soit</t>
        </is>
      </c>
      <c r="G2154">
        <f>IF(C2154&lt;&gt;"",Extractions!J429,"")</f>
        <v/>
      </c>
      <c r="H2154" t="inlineStr">
        <is>
          <t>€</t>
        </is>
      </c>
    </row>
    <row r="2155">
      <c r="A2155" s="257" t="n"/>
      <c r="B2155" s="284" t="inlineStr">
        <is>
          <t>-</t>
        </is>
      </c>
      <c r="C2155">
        <f>IF(Extractions!J430&lt;&gt;0,Extractions!C430,"")</f>
        <v/>
      </c>
      <c r="D2155" t="inlineStr">
        <is>
          <t>Taux PAS =</t>
        </is>
      </c>
      <c r="E2155" s="349">
        <f>IF(C2155&lt;&gt;"",Extractions!I430,"")</f>
        <v/>
      </c>
      <c r="F2155" t="inlineStr">
        <is>
          <t>%      soit</t>
        </is>
      </c>
      <c r="G2155">
        <f>IF(C2155&lt;&gt;"",Extractions!J430,"")</f>
        <v/>
      </c>
      <c r="H2155" t="inlineStr">
        <is>
          <t>€</t>
        </is>
      </c>
    </row>
    <row r="2156">
      <c r="A2156" s="257" t="n"/>
      <c r="B2156" s="284" t="inlineStr">
        <is>
          <t>-</t>
        </is>
      </c>
      <c r="C2156">
        <f>IF(Extractions!J431&lt;&gt;0,Extractions!C431,"")</f>
        <v/>
      </c>
      <c r="D2156" t="inlineStr">
        <is>
          <t>Taux PAS =</t>
        </is>
      </c>
      <c r="E2156" s="349">
        <f>IF(C2156&lt;&gt;"",Extractions!I431,"")</f>
        <v/>
      </c>
      <c r="F2156" t="inlineStr">
        <is>
          <t>%      soit</t>
        </is>
      </c>
      <c r="G2156">
        <f>IF(C2156&lt;&gt;"",Extractions!J431,"")</f>
        <v/>
      </c>
      <c r="H2156" t="inlineStr">
        <is>
          <t>€</t>
        </is>
      </c>
    </row>
    <row r="2157">
      <c r="A2157" s="257" t="n"/>
      <c r="B2157" s="284" t="inlineStr">
        <is>
          <t>-</t>
        </is>
      </c>
      <c r="C2157">
        <f>IF(Extractions!J432&lt;&gt;0,Extractions!C432,"")</f>
        <v/>
      </c>
      <c r="D2157" t="inlineStr">
        <is>
          <t>Taux PAS =</t>
        </is>
      </c>
      <c r="E2157" s="349">
        <f>IF(C2157&lt;&gt;"",Extractions!I432,"")</f>
        <v/>
      </c>
      <c r="F2157" t="inlineStr">
        <is>
          <t>%      soit</t>
        </is>
      </c>
      <c r="G2157">
        <f>IF(C2157&lt;&gt;"",Extractions!J432,"")</f>
        <v/>
      </c>
      <c r="H2157" t="inlineStr">
        <is>
          <t>€</t>
        </is>
      </c>
    </row>
    <row r="2158">
      <c r="A2158" s="257" t="n"/>
      <c r="B2158" s="284" t="inlineStr">
        <is>
          <t>-</t>
        </is>
      </c>
      <c r="C2158">
        <f>IF(Extractions!J433&lt;&gt;0,Extractions!C433,"")</f>
        <v/>
      </c>
      <c r="D2158" t="inlineStr">
        <is>
          <t>Taux PAS =</t>
        </is>
      </c>
      <c r="E2158" s="349">
        <f>IF(C2158&lt;&gt;"",Extractions!I433,"")</f>
        <v/>
      </c>
      <c r="F2158" t="inlineStr">
        <is>
          <t>%      soit</t>
        </is>
      </c>
      <c r="G2158">
        <f>IF(C2158&lt;&gt;"",Extractions!J433,"")</f>
        <v/>
      </c>
      <c r="H2158" t="inlineStr">
        <is>
          <t>€</t>
        </is>
      </c>
    </row>
    <row r="2159">
      <c r="A2159" s="257" t="n"/>
      <c r="B2159" s="284" t="inlineStr">
        <is>
          <t>-</t>
        </is>
      </c>
      <c r="C2159">
        <f>IF(Extractions!J434&lt;&gt;0,Extractions!C434,"")</f>
        <v/>
      </c>
      <c r="D2159" t="inlineStr">
        <is>
          <t>Taux PAS =</t>
        </is>
      </c>
      <c r="E2159" s="349">
        <f>IF(C2159&lt;&gt;"",Extractions!I434,"")</f>
        <v/>
      </c>
      <c r="F2159" t="inlineStr">
        <is>
          <t>%      soit</t>
        </is>
      </c>
      <c r="G2159">
        <f>IF(C2159&lt;&gt;"",Extractions!J434,"")</f>
        <v/>
      </c>
      <c r="H2159" t="inlineStr">
        <is>
          <t>€</t>
        </is>
      </c>
    </row>
    <row r="2160">
      <c r="A2160" s="257" t="n"/>
      <c r="B2160" s="284" t="inlineStr">
        <is>
          <t>-</t>
        </is>
      </c>
      <c r="C2160">
        <f>IF(Extractions!J435&lt;&gt;0,Extractions!C435,"")</f>
        <v/>
      </c>
      <c r="D2160" t="inlineStr">
        <is>
          <t>Taux PAS =</t>
        </is>
      </c>
      <c r="E2160" s="349">
        <f>IF(C2160&lt;&gt;"",Extractions!I435,"")</f>
        <v/>
      </c>
      <c r="F2160" t="inlineStr">
        <is>
          <t>%      soit</t>
        </is>
      </c>
      <c r="G2160">
        <f>IF(C2160&lt;&gt;"",Extractions!J435,"")</f>
        <v/>
      </c>
      <c r="H2160" t="inlineStr">
        <is>
          <t>€</t>
        </is>
      </c>
    </row>
    <row r="2161">
      <c r="A2161" s="257" t="n"/>
      <c r="B2161" s="284" t="inlineStr">
        <is>
          <t>-</t>
        </is>
      </c>
      <c r="C2161">
        <f>IF(Extractions!J436&lt;&gt;0,Extractions!C436,"")</f>
        <v/>
      </c>
      <c r="D2161" t="inlineStr">
        <is>
          <t>Taux PAS =</t>
        </is>
      </c>
      <c r="E2161" s="349">
        <f>IF(C2161&lt;&gt;"",Extractions!I436,"")</f>
        <v/>
      </c>
      <c r="F2161" t="inlineStr">
        <is>
          <t>%      soit</t>
        </is>
      </c>
      <c r="G2161">
        <f>IF(C2161&lt;&gt;"",Extractions!J436,"")</f>
        <v/>
      </c>
      <c r="H2161" t="inlineStr">
        <is>
          <t>€</t>
        </is>
      </c>
    </row>
    <row r="2162">
      <c r="A2162" s="257" t="n"/>
      <c r="B2162" s="284" t="inlineStr">
        <is>
          <t>-</t>
        </is>
      </c>
      <c r="C2162">
        <f>IF(Extractions!J437&lt;&gt;0,Extractions!C437,"")</f>
        <v/>
      </c>
      <c r="D2162" t="inlineStr">
        <is>
          <t>Taux PAS =</t>
        </is>
      </c>
      <c r="E2162" s="349">
        <f>IF(C2162&lt;&gt;"",Extractions!I437,"")</f>
        <v/>
      </c>
      <c r="F2162" t="inlineStr">
        <is>
          <t>%      soit</t>
        </is>
      </c>
      <c r="G2162">
        <f>IF(C2162&lt;&gt;"",Extractions!J437,"")</f>
        <v/>
      </c>
      <c r="H2162" t="inlineStr">
        <is>
          <t>€</t>
        </is>
      </c>
    </row>
    <row r="2163">
      <c r="A2163" s="257" t="n"/>
      <c r="B2163" s="284" t="inlineStr">
        <is>
          <t>-</t>
        </is>
      </c>
      <c r="C2163">
        <f>IF(Extractions!J438&lt;&gt;0,Extractions!C438,"")</f>
        <v/>
      </c>
      <c r="D2163" t="inlineStr">
        <is>
          <t>Taux PAS =</t>
        </is>
      </c>
      <c r="E2163" s="349">
        <f>IF(C2163&lt;&gt;"",Extractions!I438,"")</f>
        <v/>
      </c>
      <c r="F2163" t="inlineStr">
        <is>
          <t>%      soit</t>
        </is>
      </c>
      <c r="G2163">
        <f>IF(C2163&lt;&gt;"",Extractions!J438,"")</f>
        <v/>
      </c>
      <c r="H2163" t="inlineStr">
        <is>
          <t>€</t>
        </is>
      </c>
    </row>
    <row r="2164">
      <c r="A2164" s="257" t="n"/>
      <c r="B2164" s="284" t="inlineStr">
        <is>
          <t>-</t>
        </is>
      </c>
      <c r="C2164">
        <f>IF(Extractions!J439&lt;&gt;0,Extractions!C439,"")</f>
        <v/>
      </c>
      <c r="D2164" t="inlineStr">
        <is>
          <t>Taux PAS =</t>
        </is>
      </c>
      <c r="E2164" s="349">
        <f>IF(C2164&lt;&gt;"",Extractions!I439,"")</f>
        <v/>
      </c>
      <c r="F2164" t="inlineStr">
        <is>
          <t>%      soit</t>
        </is>
      </c>
      <c r="G2164">
        <f>IF(C2164&lt;&gt;"",Extractions!J439,"")</f>
        <v/>
      </c>
      <c r="H2164" t="inlineStr">
        <is>
          <t>€</t>
        </is>
      </c>
    </row>
    <row r="2165">
      <c r="A2165" s="257" t="n"/>
      <c r="B2165" s="284" t="inlineStr">
        <is>
          <t>-</t>
        </is>
      </c>
      <c r="C2165">
        <f>IF(Extractions!J440&lt;&gt;0,Extractions!C440,"")</f>
        <v/>
      </c>
      <c r="D2165" t="inlineStr">
        <is>
          <t>Taux PAS =</t>
        </is>
      </c>
      <c r="E2165" s="349">
        <f>IF(C2165&lt;&gt;"",Extractions!I440,"")</f>
        <v/>
      </c>
      <c r="F2165" t="inlineStr">
        <is>
          <t>%      soit</t>
        </is>
      </c>
      <c r="G2165">
        <f>IF(C2165&lt;&gt;"",Extractions!J440,"")</f>
        <v/>
      </c>
      <c r="H2165" t="inlineStr">
        <is>
          <t>€</t>
        </is>
      </c>
    </row>
    <row r="2166">
      <c r="A2166" s="257" t="n"/>
      <c r="B2166" s="284" t="inlineStr">
        <is>
          <t>-</t>
        </is>
      </c>
      <c r="C2166">
        <f>IF(Extractions!J441&lt;&gt;0,Extractions!C441,"")</f>
        <v/>
      </c>
      <c r="D2166" t="inlineStr">
        <is>
          <t>Taux PAS =</t>
        </is>
      </c>
      <c r="E2166" s="349">
        <f>IF(C2166&lt;&gt;"",Extractions!I441,"")</f>
        <v/>
      </c>
      <c r="F2166" t="inlineStr">
        <is>
          <t>%      soit</t>
        </is>
      </c>
      <c r="G2166">
        <f>IF(C2166&lt;&gt;"",Extractions!J441,"")</f>
        <v/>
      </c>
      <c r="H2166" t="inlineStr">
        <is>
          <t>€</t>
        </is>
      </c>
    </row>
    <row r="2167">
      <c r="A2167" s="257" t="n"/>
      <c r="B2167" s="284" t="inlineStr">
        <is>
          <t>-</t>
        </is>
      </c>
      <c r="C2167">
        <f>IF(Extractions!J442&lt;&gt;0,Extractions!C442,"")</f>
        <v/>
      </c>
      <c r="D2167" t="inlineStr">
        <is>
          <t>Taux PAS =</t>
        </is>
      </c>
      <c r="E2167" s="349">
        <f>IF(C2167&lt;&gt;"",Extractions!I442,"")</f>
        <v/>
      </c>
      <c r="F2167" t="inlineStr">
        <is>
          <t>%      soit</t>
        </is>
      </c>
      <c r="G2167">
        <f>IF(C2167&lt;&gt;"",Extractions!J442,"")</f>
        <v/>
      </c>
      <c r="H2167" t="inlineStr">
        <is>
          <t>€</t>
        </is>
      </c>
    </row>
    <row r="2168">
      <c r="A2168" s="257" t="n"/>
      <c r="B2168" s="284" t="inlineStr">
        <is>
          <t>-</t>
        </is>
      </c>
      <c r="C2168">
        <f>IF(Extractions!J443&lt;&gt;0,Extractions!C443,"")</f>
        <v/>
      </c>
      <c r="D2168" t="inlineStr">
        <is>
          <t>Taux PAS =</t>
        </is>
      </c>
      <c r="E2168" s="349">
        <f>IF(C2168&lt;&gt;"",Extractions!I443,"")</f>
        <v/>
      </c>
      <c r="F2168" t="inlineStr">
        <is>
          <t>%      soit</t>
        </is>
      </c>
      <c r="G2168">
        <f>IF(C2168&lt;&gt;"",Extractions!J443,"")</f>
        <v/>
      </c>
      <c r="H2168" t="inlineStr">
        <is>
          <t>€</t>
        </is>
      </c>
    </row>
    <row r="2169">
      <c r="A2169" s="257" t="n"/>
      <c r="B2169" s="284" t="inlineStr">
        <is>
          <t>-</t>
        </is>
      </c>
      <c r="C2169">
        <f>IF(Extractions!J444&lt;&gt;0,Extractions!C444,"")</f>
        <v/>
      </c>
      <c r="D2169" t="inlineStr">
        <is>
          <t>Taux PAS =</t>
        </is>
      </c>
      <c r="E2169" s="349">
        <f>IF(C2169&lt;&gt;"",Extractions!I444,"")</f>
        <v/>
      </c>
      <c r="F2169" t="inlineStr">
        <is>
          <t>%      soit</t>
        </is>
      </c>
      <c r="G2169">
        <f>IF(C2169&lt;&gt;"",Extractions!J444,"")</f>
        <v/>
      </c>
      <c r="H2169" t="inlineStr">
        <is>
          <t>€</t>
        </is>
      </c>
    </row>
    <row r="2170">
      <c r="A2170" s="257" t="n"/>
      <c r="B2170" s="284" t="inlineStr">
        <is>
          <t>-</t>
        </is>
      </c>
      <c r="C2170">
        <f>IF(Extractions!J445&lt;&gt;0,Extractions!C445,"")</f>
        <v/>
      </c>
      <c r="D2170" t="inlineStr">
        <is>
          <t>Taux PAS =</t>
        </is>
      </c>
      <c r="E2170" s="349">
        <f>IF(C2170&lt;&gt;"",Extractions!I445,"")</f>
        <v/>
      </c>
      <c r="F2170" t="inlineStr">
        <is>
          <t>%      soit</t>
        </is>
      </c>
      <c r="G2170">
        <f>IF(C2170&lt;&gt;"",Extractions!J445,"")</f>
        <v/>
      </c>
      <c r="H2170" t="inlineStr">
        <is>
          <t>€</t>
        </is>
      </c>
    </row>
    <row r="2171">
      <c r="A2171" s="257" t="n"/>
      <c r="B2171" s="284" t="inlineStr">
        <is>
          <t>-</t>
        </is>
      </c>
      <c r="C2171">
        <f>IF(Extractions!J446&lt;&gt;0,Extractions!C446,"")</f>
        <v/>
      </c>
      <c r="D2171" t="inlineStr">
        <is>
          <t>Taux PAS =</t>
        </is>
      </c>
      <c r="E2171" s="349">
        <f>IF(C2171&lt;&gt;"",Extractions!I446,"")</f>
        <v/>
      </c>
      <c r="F2171" t="inlineStr">
        <is>
          <t>%      soit</t>
        </is>
      </c>
      <c r="G2171">
        <f>IF(C2171&lt;&gt;"",Extractions!J446,"")</f>
        <v/>
      </c>
      <c r="H2171" t="inlineStr">
        <is>
          <t>€</t>
        </is>
      </c>
    </row>
    <row r="2172">
      <c r="A2172" s="257" t="n"/>
      <c r="B2172" s="284" t="inlineStr">
        <is>
          <t>-</t>
        </is>
      </c>
      <c r="C2172">
        <f>IF(Extractions!J447&lt;&gt;0,Extractions!C447,"")</f>
        <v/>
      </c>
      <c r="D2172" t="inlineStr">
        <is>
          <t>Taux PAS =</t>
        </is>
      </c>
      <c r="E2172" s="349">
        <f>IF(C2172&lt;&gt;"",Extractions!I447,"")</f>
        <v/>
      </c>
      <c r="F2172" t="inlineStr">
        <is>
          <t>%      soit</t>
        </is>
      </c>
      <c r="G2172">
        <f>IF(C2172&lt;&gt;"",Extractions!J447,"")</f>
        <v/>
      </c>
      <c r="H2172" t="inlineStr">
        <is>
          <t>€</t>
        </is>
      </c>
    </row>
    <row r="2173">
      <c r="A2173" s="257" t="n"/>
      <c r="B2173" s="284" t="inlineStr">
        <is>
          <t>-</t>
        </is>
      </c>
      <c r="C2173">
        <f>IF(Extractions!J448&lt;&gt;0,Extractions!C448,"")</f>
        <v/>
      </c>
      <c r="D2173" t="inlineStr">
        <is>
          <t>Taux PAS =</t>
        </is>
      </c>
      <c r="E2173" s="349">
        <f>IF(C2173&lt;&gt;"",Extractions!I448,"")</f>
        <v/>
      </c>
      <c r="F2173" t="inlineStr">
        <is>
          <t>%      soit</t>
        </is>
      </c>
      <c r="G2173">
        <f>IF(C2173&lt;&gt;"",Extractions!J448,"")</f>
        <v/>
      </c>
      <c r="H2173" t="inlineStr">
        <is>
          <t>€</t>
        </is>
      </c>
    </row>
    <row r="2174">
      <c r="A2174" s="257" t="n"/>
      <c r="B2174" s="284" t="inlineStr">
        <is>
          <t>-</t>
        </is>
      </c>
      <c r="C2174">
        <f>IF(Extractions!J449&lt;&gt;0,Extractions!C449,"")</f>
        <v/>
      </c>
      <c r="D2174" t="inlineStr">
        <is>
          <t>Taux PAS =</t>
        </is>
      </c>
      <c r="E2174" s="349">
        <f>IF(C2174&lt;&gt;"",Extractions!I449,"")</f>
        <v/>
      </c>
      <c r="F2174" t="inlineStr">
        <is>
          <t>%      soit</t>
        </is>
      </c>
      <c r="G2174">
        <f>IF(C2174&lt;&gt;"",Extractions!J449,"")</f>
        <v/>
      </c>
      <c r="H2174" t="inlineStr">
        <is>
          <t>€</t>
        </is>
      </c>
    </row>
    <row r="2175">
      <c r="A2175" s="257" t="n"/>
      <c r="B2175" s="284" t="inlineStr">
        <is>
          <t>-</t>
        </is>
      </c>
      <c r="C2175">
        <f>IF(Extractions!J450&lt;&gt;0,Extractions!C450,"")</f>
        <v/>
      </c>
      <c r="D2175" t="inlineStr">
        <is>
          <t>Taux PAS =</t>
        </is>
      </c>
      <c r="E2175" s="349">
        <f>IF(C2175&lt;&gt;"",Extractions!I450,"")</f>
        <v/>
      </c>
      <c r="F2175" t="inlineStr">
        <is>
          <t>%      soit</t>
        </is>
      </c>
      <c r="G2175">
        <f>IF(C2175&lt;&gt;"",Extractions!J450,"")</f>
        <v/>
      </c>
      <c r="H2175" t="inlineStr">
        <is>
          <t>€</t>
        </is>
      </c>
    </row>
    <row r="2176">
      <c r="A2176" s="257" t="n"/>
      <c r="B2176" s="284" t="inlineStr">
        <is>
          <t>-</t>
        </is>
      </c>
      <c r="C2176">
        <f>IF(Extractions!J451&lt;&gt;0,Extractions!C451,"")</f>
        <v/>
      </c>
      <c r="D2176" t="inlineStr">
        <is>
          <t>Taux PAS =</t>
        </is>
      </c>
      <c r="E2176" s="349">
        <f>IF(C2176&lt;&gt;"",Extractions!I451,"")</f>
        <v/>
      </c>
      <c r="F2176" t="inlineStr">
        <is>
          <t>%      soit</t>
        </is>
      </c>
      <c r="G2176">
        <f>IF(C2176&lt;&gt;"",Extractions!J451,"")</f>
        <v/>
      </c>
      <c r="H2176" t="inlineStr">
        <is>
          <t>€</t>
        </is>
      </c>
    </row>
    <row r="2177">
      <c r="A2177" s="257" t="n"/>
      <c r="B2177" s="284" t="inlineStr">
        <is>
          <t>-</t>
        </is>
      </c>
      <c r="C2177">
        <f>IF(Extractions!J452&lt;&gt;0,Extractions!C452,"")</f>
        <v/>
      </c>
      <c r="D2177" t="inlineStr">
        <is>
          <t>Taux PAS =</t>
        </is>
      </c>
      <c r="E2177" s="349">
        <f>IF(C2177&lt;&gt;"",Extractions!I452,"")</f>
        <v/>
      </c>
      <c r="F2177" t="inlineStr">
        <is>
          <t>%      soit</t>
        </is>
      </c>
      <c r="G2177">
        <f>IF(C2177&lt;&gt;"",Extractions!J452,"")</f>
        <v/>
      </c>
      <c r="H2177" t="inlineStr">
        <is>
          <t>€</t>
        </is>
      </c>
    </row>
    <row r="2178">
      <c r="A2178" s="257" t="n"/>
      <c r="B2178" s="284" t="inlineStr">
        <is>
          <t>-</t>
        </is>
      </c>
      <c r="C2178">
        <f>IF(Extractions!J453&lt;&gt;0,Extractions!C453,"")</f>
        <v/>
      </c>
      <c r="D2178" t="inlineStr">
        <is>
          <t>Taux PAS =</t>
        </is>
      </c>
      <c r="E2178" s="349">
        <f>IF(C2178&lt;&gt;"",Extractions!I453,"")</f>
        <v/>
      </c>
      <c r="F2178" t="inlineStr">
        <is>
          <t>%      soit</t>
        </is>
      </c>
      <c r="G2178">
        <f>IF(C2178&lt;&gt;"",Extractions!J453,"")</f>
        <v/>
      </c>
      <c r="H2178" t="inlineStr">
        <is>
          <t>€</t>
        </is>
      </c>
    </row>
    <row r="2179">
      <c r="A2179" s="257" t="n"/>
      <c r="B2179" s="284" t="inlineStr">
        <is>
          <t>-</t>
        </is>
      </c>
      <c r="C2179">
        <f>IF(Extractions!J454&lt;&gt;0,Extractions!C454,"")</f>
        <v/>
      </c>
      <c r="D2179" t="inlineStr">
        <is>
          <t>Taux PAS =</t>
        </is>
      </c>
      <c r="E2179" s="349">
        <f>IF(C2179&lt;&gt;"",Extractions!I454,"")</f>
        <v/>
      </c>
      <c r="F2179" t="inlineStr">
        <is>
          <t>%      soit</t>
        </is>
      </c>
      <c r="G2179">
        <f>IF(C2179&lt;&gt;"",Extractions!J454,"")</f>
        <v/>
      </c>
      <c r="H2179" t="inlineStr">
        <is>
          <t>€</t>
        </is>
      </c>
    </row>
    <row r="2180">
      <c r="A2180" s="257" t="n"/>
      <c r="B2180" s="284" t="inlineStr">
        <is>
          <t>-</t>
        </is>
      </c>
      <c r="C2180">
        <f>IF(Extractions!J455&lt;&gt;0,Extractions!C455,"")</f>
        <v/>
      </c>
      <c r="D2180" t="inlineStr">
        <is>
          <t>Taux PAS =</t>
        </is>
      </c>
      <c r="E2180" s="349">
        <f>IF(C2180&lt;&gt;"",Extractions!I455,"")</f>
        <v/>
      </c>
      <c r="F2180" t="inlineStr">
        <is>
          <t>%      soit</t>
        </is>
      </c>
      <c r="G2180">
        <f>IF(C2180&lt;&gt;"",Extractions!J455,"")</f>
        <v/>
      </c>
      <c r="H2180" t="inlineStr">
        <is>
          <t>€</t>
        </is>
      </c>
    </row>
    <row r="2181">
      <c r="A2181" s="257" t="n"/>
      <c r="B2181" s="284" t="inlineStr">
        <is>
          <t>-</t>
        </is>
      </c>
      <c r="C2181">
        <f>IF(Extractions!J456&lt;&gt;0,Extractions!C456,"")</f>
        <v/>
      </c>
      <c r="D2181" t="inlineStr">
        <is>
          <t>Taux PAS =</t>
        </is>
      </c>
      <c r="E2181" s="349">
        <f>IF(C2181&lt;&gt;"",Extractions!I456,"")</f>
        <v/>
      </c>
      <c r="F2181" t="inlineStr">
        <is>
          <t>%      soit</t>
        </is>
      </c>
      <c r="G2181">
        <f>IF(C2181&lt;&gt;"",Extractions!J456,"")</f>
        <v/>
      </c>
      <c r="H2181" t="inlineStr">
        <is>
          <t>€</t>
        </is>
      </c>
    </row>
    <row r="2182">
      <c r="A2182" s="257" t="n"/>
      <c r="B2182" s="284" t="inlineStr">
        <is>
          <t>-</t>
        </is>
      </c>
      <c r="C2182">
        <f>IF(Extractions!J457&lt;&gt;0,Extractions!C457,"")</f>
        <v/>
      </c>
      <c r="D2182" t="inlineStr">
        <is>
          <t>Taux PAS =</t>
        </is>
      </c>
      <c r="E2182" s="349">
        <f>IF(C2182&lt;&gt;"",Extractions!I457,"")</f>
        <v/>
      </c>
      <c r="F2182" t="inlineStr">
        <is>
          <t>%      soit</t>
        </is>
      </c>
      <c r="G2182">
        <f>IF(C2182&lt;&gt;"",Extractions!J457,"")</f>
        <v/>
      </c>
      <c r="H2182" t="inlineStr">
        <is>
          <t>€</t>
        </is>
      </c>
    </row>
    <row r="2183">
      <c r="A2183" s="257" t="n"/>
      <c r="B2183" s="284" t="inlineStr">
        <is>
          <t>-</t>
        </is>
      </c>
      <c r="C2183">
        <f>IF(Extractions!J458&lt;&gt;0,Extractions!C458,"")</f>
        <v/>
      </c>
      <c r="D2183" t="inlineStr">
        <is>
          <t>Taux PAS =</t>
        </is>
      </c>
      <c r="E2183" s="349">
        <f>IF(C2183&lt;&gt;"",Extractions!I458,"")</f>
        <v/>
      </c>
      <c r="F2183" t="inlineStr">
        <is>
          <t>%      soit</t>
        </is>
      </c>
      <c r="G2183">
        <f>IF(C2183&lt;&gt;"",Extractions!J458,"")</f>
        <v/>
      </c>
      <c r="H2183" t="inlineStr">
        <is>
          <t>€</t>
        </is>
      </c>
    </row>
    <row r="2184">
      <c r="A2184" s="257" t="n"/>
      <c r="B2184" s="284" t="inlineStr">
        <is>
          <t>-</t>
        </is>
      </c>
      <c r="C2184">
        <f>IF(Extractions!J459&lt;&gt;0,Extractions!C459,"")</f>
        <v/>
      </c>
      <c r="D2184" t="inlineStr">
        <is>
          <t>Taux PAS =</t>
        </is>
      </c>
      <c r="E2184" s="349">
        <f>IF(C2184&lt;&gt;"",Extractions!I459,"")</f>
        <v/>
      </c>
      <c r="F2184" t="inlineStr">
        <is>
          <t>%      soit</t>
        </is>
      </c>
      <c r="G2184">
        <f>IF(C2184&lt;&gt;"",Extractions!J459,"")</f>
        <v/>
      </c>
      <c r="H2184" t="inlineStr">
        <is>
          <t>€</t>
        </is>
      </c>
    </row>
    <row r="2185">
      <c r="A2185" s="257" t="n"/>
      <c r="B2185" s="284" t="inlineStr">
        <is>
          <t>-</t>
        </is>
      </c>
      <c r="C2185">
        <f>IF(Extractions!J460&lt;&gt;0,Extractions!C460,"")</f>
        <v/>
      </c>
      <c r="D2185" t="inlineStr">
        <is>
          <t>Taux PAS =</t>
        </is>
      </c>
      <c r="E2185" s="349">
        <f>IF(C2185&lt;&gt;"",Extractions!I460,"")</f>
        <v/>
      </c>
      <c r="F2185" t="inlineStr">
        <is>
          <t>%      soit</t>
        </is>
      </c>
      <c r="G2185">
        <f>IF(C2185&lt;&gt;"",Extractions!J460,"")</f>
        <v/>
      </c>
      <c r="H2185" t="inlineStr">
        <is>
          <t>€</t>
        </is>
      </c>
    </row>
    <row r="2186">
      <c r="A2186" s="257" t="n"/>
      <c r="B2186" s="284" t="inlineStr">
        <is>
          <t>-</t>
        </is>
      </c>
      <c r="C2186">
        <f>IF(Extractions!J461&lt;&gt;0,Extractions!C461,"")</f>
        <v/>
      </c>
      <c r="D2186" t="inlineStr">
        <is>
          <t>Taux PAS =</t>
        </is>
      </c>
      <c r="E2186" s="349">
        <f>IF(C2186&lt;&gt;"",Extractions!I461,"")</f>
        <v/>
      </c>
      <c r="F2186" t="inlineStr">
        <is>
          <t>%      soit</t>
        </is>
      </c>
      <c r="G2186">
        <f>IF(C2186&lt;&gt;"",Extractions!J461,"")</f>
        <v/>
      </c>
      <c r="H2186" t="inlineStr">
        <is>
          <t>€</t>
        </is>
      </c>
    </row>
    <row r="2187">
      <c r="A2187" s="257" t="n"/>
      <c r="B2187" s="284" t="inlineStr">
        <is>
          <t>-</t>
        </is>
      </c>
      <c r="C2187">
        <f>IF(Extractions!J462&lt;&gt;0,Extractions!C462,"")</f>
        <v/>
      </c>
      <c r="D2187" t="inlineStr">
        <is>
          <t>Taux PAS =</t>
        </is>
      </c>
      <c r="E2187" s="349">
        <f>IF(C2187&lt;&gt;"",Extractions!I462,"")</f>
        <v/>
      </c>
      <c r="F2187" t="inlineStr">
        <is>
          <t>%      soit</t>
        </is>
      </c>
      <c r="G2187">
        <f>IF(C2187&lt;&gt;"",Extractions!J462,"")</f>
        <v/>
      </c>
      <c r="H2187" t="inlineStr">
        <is>
          <t>€</t>
        </is>
      </c>
    </row>
    <row r="2188">
      <c r="A2188" s="257" t="n"/>
      <c r="B2188" s="284" t="inlineStr">
        <is>
          <t>-</t>
        </is>
      </c>
      <c r="C2188">
        <f>IF(Extractions!J463&lt;&gt;0,Extractions!C463,"")</f>
        <v/>
      </c>
      <c r="D2188" t="inlineStr">
        <is>
          <t>Taux PAS =</t>
        </is>
      </c>
      <c r="E2188" s="349">
        <f>IF(C2188&lt;&gt;"",Extractions!I463,"")</f>
        <v/>
      </c>
      <c r="F2188" t="inlineStr">
        <is>
          <t>%      soit</t>
        </is>
      </c>
      <c r="G2188">
        <f>IF(C2188&lt;&gt;"",Extractions!J463,"")</f>
        <v/>
      </c>
      <c r="H2188" t="inlineStr">
        <is>
          <t>€</t>
        </is>
      </c>
    </row>
    <row r="2189">
      <c r="A2189" s="257" t="n"/>
      <c r="B2189" s="284" t="inlineStr">
        <is>
          <t>-</t>
        </is>
      </c>
      <c r="C2189">
        <f>IF(Extractions!J464&lt;&gt;0,Extractions!C464,"")</f>
        <v/>
      </c>
      <c r="D2189" t="inlineStr">
        <is>
          <t>Taux PAS =</t>
        </is>
      </c>
      <c r="E2189" s="349">
        <f>IF(C2189&lt;&gt;"",Extractions!I464,"")</f>
        <v/>
      </c>
      <c r="F2189" t="inlineStr">
        <is>
          <t>%      soit</t>
        </is>
      </c>
      <c r="G2189">
        <f>IF(C2189&lt;&gt;"",Extractions!J464,"")</f>
        <v/>
      </c>
      <c r="H2189" t="inlineStr">
        <is>
          <t>€</t>
        </is>
      </c>
    </row>
    <row r="2190">
      <c r="A2190" s="257" t="n"/>
      <c r="B2190" s="284" t="inlineStr">
        <is>
          <t>-</t>
        </is>
      </c>
      <c r="C2190">
        <f>IF(Extractions!J465&lt;&gt;0,Extractions!C465,"")</f>
        <v/>
      </c>
      <c r="D2190" t="inlineStr">
        <is>
          <t>Taux PAS =</t>
        </is>
      </c>
      <c r="E2190" s="349">
        <f>IF(C2190&lt;&gt;"",Extractions!I465,"")</f>
        <v/>
      </c>
      <c r="F2190" t="inlineStr">
        <is>
          <t>%      soit</t>
        </is>
      </c>
      <c r="G2190">
        <f>IF(C2190&lt;&gt;"",Extractions!J465,"")</f>
        <v/>
      </c>
      <c r="H2190" t="inlineStr">
        <is>
          <t>€</t>
        </is>
      </c>
    </row>
    <row r="2191">
      <c r="A2191" s="257" t="n"/>
      <c r="B2191" s="284" t="inlineStr">
        <is>
          <t>-</t>
        </is>
      </c>
      <c r="C2191">
        <f>IF(Extractions!J466&lt;&gt;0,Extractions!C466,"")</f>
        <v/>
      </c>
      <c r="D2191" t="inlineStr">
        <is>
          <t>Taux PAS =</t>
        </is>
      </c>
      <c r="E2191" s="349">
        <f>IF(C2191&lt;&gt;"",Extractions!I466,"")</f>
        <v/>
      </c>
      <c r="F2191" t="inlineStr">
        <is>
          <t>%      soit</t>
        </is>
      </c>
      <c r="G2191">
        <f>IF(C2191&lt;&gt;"",Extractions!J466,"")</f>
        <v/>
      </c>
      <c r="H2191" t="inlineStr">
        <is>
          <t>€</t>
        </is>
      </c>
    </row>
    <row r="2192">
      <c r="A2192" s="257" t="n"/>
      <c r="B2192" s="284" t="inlineStr">
        <is>
          <t>-</t>
        </is>
      </c>
      <c r="C2192">
        <f>IF(Extractions!J467&lt;&gt;0,Extractions!C467,"")</f>
        <v/>
      </c>
      <c r="D2192" t="inlineStr">
        <is>
          <t>Taux PAS =</t>
        </is>
      </c>
      <c r="E2192" s="349">
        <f>IF(C2192&lt;&gt;"",Extractions!I467,"")</f>
        <v/>
      </c>
      <c r="F2192" t="inlineStr">
        <is>
          <t>%      soit</t>
        </is>
      </c>
      <c r="G2192">
        <f>IF(C2192&lt;&gt;"",Extractions!J467,"")</f>
        <v/>
      </c>
      <c r="H2192" t="inlineStr">
        <is>
          <t>€</t>
        </is>
      </c>
    </row>
    <row r="2193">
      <c r="A2193" s="257" t="n"/>
      <c r="B2193" s="284" t="inlineStr">
        <is>
          <t>-</t>
        </is>
      </c>
      <c r="C2193">
        <f>IF(Extractions!J468&lt;&gt;0,Extractions!C468,"")</f>
        <v/>
      </c>
      <c r="D2193" t="inlineStr">
        <is>
          <t>Taux PAS =</t>
        </is>
      </c>
      <c r="E2193" s="349">
        <f>IF(C2193&lt;&gt;"",Extractions!I468,"")</f>
        <v/>
      </c>
      <c r="F2193" t="inlineStr">
        <is>
          <t>%      soit</t>
        </is>
      </c>
      <c r="G2193">
        <f>IF(C2193&lt;&gt;"",Extractions!J468,"")</f>
        <v/>
      </c>
      <c r="H2193" t="inlineStr">
        <is>
          <t>€</t>
        </is>
      </c>
    </row>
    <row r="2194">
      <c r="A2194" s="257" t="n"/>
      <c r="B2194" s="284" t="inlineStr">
        <is>
          <t>-</t>
        </is>
      </c>
      <c r="C2194">
        <f>IF(Extractions!J469&lt;&gt;0,Extractions!C469,"")</f>
        <v/>
      </c>
      <c r="D2194" t="inlineStr">
        <is>
          <t>Taux PAS =</t>
        </is>
      </c>
      <c r="E2194" s="349">
        <f>IF(C2194&lt;&gt;"",Extractions!I469,"")</f>
        <v/>
      </c>
      <c r="F2194" t="inlineStr">
        <is>
          <t>%      soit</t>
        </is>
      </c>
      <c r="G2194">
        <f>IF(C2194&lt;&gt;"",Extractions!J469,"")</f>
        <v/>
      </c>
      <c r="H2194" t="inlineStr">
        <is>
          <t>€</t>
        </is>
      </c>
    </row>
    <row r="2195">
      <c r="A2195" s="257" t="n"/>
      <c r="B2195" s="284" t="inlineStr">
        <is>
          <t>-</t>
        </is>
      </c>
      <c r="C2195">
        <f>IF(Extractions!J470&lt;&gt;0,Extractions!C470,"")</f>
        <v/>
      </c>
      <c r="D2195" t="inlineStr">
        <is>
          <t>Taux PAS =</t>
        </is>
      </c>
      <c r="E2195" s="349">
        <f>IF(C2195&lt;&gt;"",Extractions!I470,"")</f>
        <v/>
      </c>
      <c r="F2195" t="inlineStr">
        <is>
          <t>%      soit</t>
        </is>
      </c>
      <c r="G2195">
        <f>IF(C2195&lt;&gt;"",Extractions!J470,"")</f>
        <v/>
      </c>
      <c r="H2195" t="inlineStr">
        <is>
          <t>€</t>
        </is>
      </c>
    </row>
    <row r="2196">
      <c r="A2196" s="257" t="n"/>
      <c r="B2196" s="284" t="inlineStr">
        <is>
          <t>-</t>
        </is>
      </c>
      <c r="C2196">
        <f>IF(Extractions!J471&lt;&gt;0,Extractions!C471,"")</f>
        <v/>
      </c>
      <c r="D2196" t="inlineStr">
        <is>
          <t>Taux PAS =</t>
        </is>
      </c>
      <c r="E2196" s="349">
        <f>IF(C2196&lt;&gt;"",Extractions!I471,"")</f>
        <v/>
      </c>
      <c r="F2196" t="inlineStr">
        <is>
          <t>%      soit</t>
        </is>
      </c>
      <c r="G2196">
        <f>IF(C2196&lt;&gt;"",Extractions!J471,"")</f>
        <v/>
      </c>
      <c r="H2196" t="inlineStr">
        <is>
          <t>€</t>
        </is>
      </c>
    </row>
    <row r="2197">
      <c r="A2197" s="257" t="n"/>
      <c r="B2197" s="284" t="inlineStr">
        <is>
          <t>-</t>
        </is>
      </c>
      <c r="C2197">
        <f>IF(Extractions!J472&lt;&gt;0,Extractions!C472,"")</f>
        <v/>
      </c>
      <c r="D2197" t="inlineStr">
        <is>
          <t>Taux PAS =</t>
        </is>
      </c>
      <c r="E2197" s="349">
        <f>IF(C2197&lt;&gt;"",Extractions!I472,"")</f>
        <v/>
      </c>
      <c r="F2197" t="inlineStr">
        <is>
          <t>%      soit</t>
        </is>
      </c>
      <c r="G2197">
        <f>IF(C2197&lt;&gt;"",Extractions!J472,"")</f>
        <v/>
      </c>
      <c r="H2197" t="inlineStr">
        <is>
          <t>€</t>
        </is>
      </c>
    </row>
    <row r="2198">
      <c r="A2198" s="257" t="n"/>
      <c r="B2198" s="284" t="inlineStr">
        <is>
          <t>-</t>
        </is>
      </c>
      <c r="C2198">
        <f>IF(Extractions!J473&lt;&gt;0,Extractions!C473,"")</f>
        <v/>
      </c>
      <c r="D2198" t="inlineStr">
        <is>
          <t>Taux PAS =</t>
        </is>
      </c>
      <c r="E2198" s="349">
        <f>IF(C2198&lt;&gt;"",Extractions!I473,"")</f>
        <v/>
      </c>
      <c r="F2198" t="inlineStr">
        <is>
          <t>%      soit</t>
        </is>
      </c>
      <c r="G2198">
        <f>IF(C2198&lt;&gt;"",Extractions!J473,"")</f>
        <v/>
      </c>
      <c r="H2198" t="inlineStr">
        <is>
          <t>€</t>
        </is>
      </c>
    </row>
    <row r="2199">
      <c r="A2199" s="257" t="n"/>
      <c r="B2199" s="284" t="inlineStr">
        <is>
          <t>-</t>
        </is>
      </c>
      <c r="C2199">
        <f>IF(Extractions!J474&lt;&gt;0,Extractions!C474,"")</f>
        <v/>
      </c>
      <c r="D2199" t="inlineStr">
        <is>
          <t>Taux PAS =</t>
        </is>
      </c>
      <c r="E2199" s="349">
        <f>IF(C2199&lt;&gt;"",Extractions!I474,"")</f>
        <v/>
      </c>
      <c r="F2199" t="inlineStr">
        <is>
          <t>%      soit</t>
        </is>
      </c>
      <c r="G2199">
        <f>IF(C2199&lt;&gt;"",Extractions!J474,"")</f>
        <v/>
      </c>
      <c r="H2199" t="inlineStr">
        <is>
          <t>€</t>
        </is>
      </c>
    </row>
    <row r="2200">
      <c r="A2200" s="257" t="n"/>
      <c r="B2200" s="284" t="inlineStr">
        <is>
          <t>-</t>
        </is>
      </c>
      <c r="C2200">
        <f>IF(Extractions!J475&lt;&gt;0,Extractions!C475,"")</f>
        <v/>
      </c>
      <c r="D2200" t="inlineStr">
        <is>
          <t>Taux PAS =</t>
        </is>
      </c>
      <c r="E2200" s="349">
        <f>IF(C2200&lt;&gt;"",Extractions!I475,"")</f>
        <v/>
      </c>
      <c r="F2200" t="inlineStr">
        <is>
          <t>%      soit</t>
        </is>
      </c>
      <c r="G2200">
        <f>IF(C2200&lt;&gt;"",Extractions!J475,"")</f>
        <v/>
      </c>
      <c r="H2200" t="inlineStr">
        <is>
          <t>€</t>
        </is>
      </c>
    </row>
    <row r="2201">
      <c r="A2201" s="257" t="n"/>
      <c r="B2201" s="284" t="inlineStr">
        <is>
          <t>-</t>
        </is>
      </c>
      <c r="C2201">
        <f>IF(Extractions!J476&lt;&gt;0,Extractions!C476,"")</f>
        <v/>
      </c>
      <c r="D2201" t="inlineStr">
        <is>
          <t>Taux PAS =</t>
        </is>
      </c>
      <c r="E2201" s="349">
        <f>IF(C2201&lt;&gt;"",Extractions!I476,"")</f>
        <v/>
      </c>
      <c r="F2201" t="inlineStr">
        <is>
          <t>%      soit</t>
        </is>
      </c>
      <c r="G2201">
        <f>IF(C2201&lt;&gt;"",Extractions!J476,"")</f>
        <v/>
      </c>
      <c r="H2201" t="inlineStr">
        <is>
          <t>€</t>
        </is>
      </c>
    </row>
    <row r="2202">
      <c r="A2202" s="257" t="n"/>
      <c r="B2202" s="284" t="inlineStr">
        <is>
          <t>-</t>
        </is>
      </c>
      <c r="C2202">
        <f>IF(Extractions!J477&lt;&gt;0,Extractions!C477,"")</f>
        <v/>
      </c>
      <c r="D2202" t="inlineStr">
        <is>
          <t>Taux PAS =</t>
        </is>
      </c>
      <c r="E2202" s="349">
        <f>IF(C2202&lt;&gt;"",Extractions!I477,"")</f>
        <v/>
      </c>
      <c r="F2202" t="inlineStr">
        <is>
          <t>%      soit</t>
        </is>
      </c>
      <c r="G2202">
        <f>IF(C2202&lt;&gt;"",Extractions!J477,"")</f>
        <v/>
      </c>
      <c r="H2202" t="inlineStr">
        <is>
          <t>€</t>
        </is>
      </c>
    </row>
    <row r="2203">
      <c r="A2203" s="257" t="n"/>
      <c r="B2203" s="284" t="inlineStr">
        <is>
          <t>-</t>
        </is>
      </c>
      <c r="C2203">
        <f>IF(Extractions!J478&lt;&gt;0,Extractions!C478,"")</f>
        <v/>
      </c>
      <c r="D2203" t="inlineStr">
        <is>
          <t>Taux PAS =</t>
        </is>
      </c>
      <c r="E2203" s="349">
        <f>IF(C2203&lt;&gt;"",Extractions!I478,"")</f>
        <v/>
      </c>
      <c r="F2203" t="inlineStr">
        <is>
          <t>%      soit</t>
        </is>
      </c>
      <c r="G2203">
        <f>IF(C2203&lt;&gt;"",Extractions!J478,"")</f>
        <v/>
      </c>
      <c r="H2203" t="inlineStr">
        <is>
          <t>€</t>
        </is>
      </c>
    </row>
    <row r="2204">
      <c r="A2204" s="257" t="n"/>
      <c r="B2204" s="284" t="inlineStr">
        <is>
          <t>-</t>
        </is>
      </c>
      <c r="C2204">
        <f>IF(Extractions!J479&lt;&gt;0,Extractions!C479,"")</f>
        <v/>
      </c>
      <c r="D2204" t="inlineStr">
        <is>
          <t>Taux PAS =</t>
        </is>
      </c>
      <c r="E2204" s="349">
        <f>IF(C2204&lt;&gt;"",Extractions!I479,"")</f>
        <v/>
      </c>
      <c r="F2204" t="inlineStr">
        <is>
          <t>%      soit</t>
        </is>
      </c>
      <c r="G2204">
        <f>IF(C2204&lt;&gt;"",Extractions!J479,"")</f>
        <v/>
      </c>
      <c r="H2204" t="inlineStr">
        <is>
          <t>€</t>
        </is>
      </c>
    </row>
    <row r="2205">
      <c r="A2205" s="257" t="n"/>
      <c r="B2205" s="284" t="inlineStr">
        <is>
          <t>-</t>
        </is>
      </c>
      <c r="C2205">
        <f>IF(Extractions!J480&lt;&gt;0,Extractions!C480,"")</f>
        <v/>
      </c>
      <c r="D2205" t="inlineStr">
        <is>
          <t>Taux PAS =</t>
        </is>
      </c>
      <c r="E2205" s="349">
        <f>IF(C2205&lt;&gt;"",Extractions!I480,"")</f>
        <v/>
      </c>
      <c r="F2205" t="inlineStr">
        <is>
          <t>%      soit</t>
        </is>
      </c>
      <c r="G2205">
        <f>IF(C2205&lt;&gt;"",Extractions!J480,"")</f>
        <v/>
      </c>
      <c r="H2205" t="inlineStr">
        <is>
          <t>€</t>
        </is>
      </c>
    </row>
    <row r="2206">
      <c r="A2206" s="257" t="n"/>
      <c r="B2206" s="284" t="inlineStr">
        <is>
          <t>-</t>
        </is>
      </c>
      <c r="C2206">
        <f>IF(Extractions!J481&lt;&gt;0,Extractions!C481,"")</f>
        <v/>
      </c>
      <c r="D2206" t="inlineStr">
        <is>
          <t>Taux PAS =</t>
        </is>
      </c>
      <c r="E2206" s="349">
        <f>IF(C2206&lt;&gt;"",Extractions!I481,"")</f>
        <v/>
      </c>
      <c r="F2206" t="inlineStr">
        <is>
          <t>%      soit</t>
        </is>
      </c>
      <c r="G2206">
        <f>IF(C2206&lt;&gt;"",Extractions!J481,"")</f>
        <v/>
      </c>
      <c r="H2206" t="inlineStr">
        <is>
          <t>€</t>
        </is>
      </c>
    </row>
    <row r="2207">
      <c r="A2207" s="257" t="n"/>
      <c r="B2207" s="284" t="inlineStr">
        <is>
          <t>-</t>
        </is>
      </c>
      <c r="C2207">
        <f>IF(Extractions!J482&lt;&gt;0,Extractions!C482,"")</f>
        <v/>
      </c>
      <c r="D2207" t="inlineStr">
        <is>
          <t>Taux PAS =</t>
        </is>
      </c>
      <c r="E2207" s="349">
        <f>IF(C2207&lt;&gt;"",Extractions!I482,"")</f>
        <v/>
      </c>
      <c r="F2207" t="inlineStr">
        <is>
          <t>%      soit</t>
        </is>
      </c>
      <c r="G2207">
        <f>IF(C2207&lt;&gt;"",Extractions!J482,"")</f>
        <v/>
      </c>
      <c r="H2207" t="inlineStr">
        <is>
          <t>€</t>
        </is>
      </c>
    </row>
    <row r="2208">
      <c r="A2208" s="257" t="n"/>
      <c r="B2208" s="284" t="inlineStr">
        <is>
          <t>-</t>
        </is>
      </c>
      <c r="C2208">
        <f>IF(Extractions!J483&lt;&gt;0,Extractions!C483,"")</f>
        <v/>
      </c>
      <c r="D2208" t="inlineStr">
        <is>
          <t>Taux PAS =</t>
        </is>
      </c>
      <c r="E2208" s="349">
        <f>IF(C2208&lt;&gt;"",Extractions!I483,"")</f>
        <v/>
      </c>
      <c r="F2208" t="inlineStr">
        <is>
          <t>%      soit</t>
        </is>
      </c>
      <c r="G2208">
        <f>IF(C2208&lt;&gt;"",Extractions!J483,"")</f>
        <v/>
      </c>
      <c r="H2208" t="inlineStr">
        <is>
          <t>€</t>
        </is>
      </c>
    </row>
    <row r="2209">
      <c r="A2209" s="257" t="n"/>
      <c r="B2209" s="284" t="inlineStr">
        <is>
          <t>-</t>
        </is>
      </c>
      <c r="C2209">
        <f>IF(Extractions!J484&lt;&gt;0,Extractions!C484,"")</f>
        <v/>
      </c>
      <c r="D2209" t="inlineStr">
        <is>
          <t>Taux PAS =</t>
        </is>
      </c>
      <c r="E2209" s="349">
        <f>IF(C2209&lt;&gt;"",Extractions!I484,"")</f>
        <v/>
      </c>
      <c r="F2209" t="inlineStr">
        <is>
          <t>%      soit</t>
        </is>
      </c>
      <c r="G2209">
        <f>IF(C2209&lt;&gt;"",Extractions!J484,"")</f>
        <v/>
      </c>
      <c r="H2209" t="inlineStr">
        <is>
          <t>€</t>
        </is>
      </c>
    </row>
    <row r="2210">
      <c r="A2210" s="257" t="n"/>
      <c r="B2210" s="284" t="inlineStr">
        <is>
          <t>-</t>
        </is>
      </c>
      <c r="C2210">
        <f>IF(Extractions!J485&lt;&gt;0,Extractions!C485,"")</f>
        <v/>
      </c>
      <c r="D2210" t="inlineStr">
        <is>
          <t>Taux PAS =</t>
        </is>
      </c>
      <c r="E2210" s="349">
        <f>IF(C2210&lt;&gt;"",Extractions!I485,"")</f>
        <v/>
      </c>
      <c r="F2210" t="inlineStr">
        <is>
          <t>%      soit</t>
        </is>
      </c>
      <c r="G2210">
        <f>IF(C2210&lt;&gt;"",Extractions!J485,"")</f>
        <v/>
      </c>
      <c r="H2210" t="inlineStr">
        <is>
          <t>€</t>
        </is>
      </c>
    </row>
    <row r="2211">
      <c r="A2211" s="257" t="n"/>
      <c r="B2211" s="284" t="inlineStr">
        <is>
          <t>-</t>
        </is>
      </c>
      <c r="C2211">
        <f>IF(Extractions!J486&lt;&gt;0,Extractions!C486,"")</f>
        <v/>
      </c>
      <c r="D2211" t="inlineStr">
        <is>
          <t>Taux PAS =</t>
        </is>
      </c>
      <c r="E2211" s="349">
        <f>IF(C2211&lt;&gt;"",Extractions!I486,"")</f>
        <v/>
      </c>
      <c r="F2211" t="inlineStr">
        <is>
          <t>%      soit</t>
        </is>
      </c>
      <c r="G2211">
        <f>IF(C2211&lt;&gt;"",Extractions!J486,"")</f>
        <v/>
      </c>
      <c r="H2211" t="inlineStr">
        <is>
          <t>€</t>
        </is>
      </c>
    </row>
    <row r="2212">
      <c r="A2212" s="257" t="n"/>
      <c r="B2212" s="284" t="inlineStr">
        <is>
          <t>-</t>
        </is>
      </c>
      <c r="C2212">
        <f>IF(Extractions!J487&lt;&gt;0,Extractions!C487,"")</f>
        <v/>
      </c>
      <c r="D2212" t="inlineStr">
        <is>
          <t>Taux PAS =</t>
        </is>
      </c>
      <c r="E2212" s="349">
        <f>IF(C2212&lt;&gt;"",Extractions!I487,"")</f>
        <v/>
      </c>
      <c r="F2212" t="inlineStr">
        <is>
          <t>%      soit</t>
        </is>
      </c>
      <c r="G2212">
        <f>IF(C2212&lt;&gt;"",Extractions!J487,"")</f>
        <v/>
      </c>
      <c r="H2212" t="inlineStr">
        <is>
          <t>€</t>
        </is>
      </c>
    </row>
    <row r="2213">
      <c r="A2213" s="257" t="n"/>
      <c r="B2213" s="284" t="inlineStr">
        <is>
          <t>-</t>
        </is>
      </c>
      <c r="C2213">
        <f>IF(Extractions!J488&lt;&gt;0,Extractions!C488,"")</f>
        <v/>
      </c>
      <c r="D2213" t="inlineStr">
        <is>
          <t>Taux PAS =</t>
        </is>
      </c>
      <c r="E2213" s="349">
        <f>IF(C2213&lt;&gt;"",Extractions!I488,"")</f>
        <v/>
      </c>
      <c r="F2213" t="inlineStr">
        <is>
          <t>%      soit</t>
        </is>
      </c>
      <c r="G2213">
        <f>IF(C2213&lt;&gt;"",Extractions!J488,"")</f>
        <v/>
      </c>
      <c r="H2213" t="inlineStr">
        <is>
          <t>€</t>
        </is>
      </c>
    </row>
    <row r="2214">
      <c r="A2214" s="257" t="n"/>
      <c r="B2214" s="284" t="inlineStr">
        <is>
          <t>-</t>
        </is>
      </c>
      <c r="C2214">
        <f>IF(Extractions!J489&lt;&gt;0,Extractions!C489,"")</f>
        <v/>
      </c>
      <c r="D2214" t="inlineStr">
        <is>
          <t>Taux PAS =</t>
        </is>
      </c>
      <c r="E2214" s="349">
        <f>IF(C2214&lt;&gt;"",Extractions!I489,"")</f>
        <v/>
      </c>
      <c r="F2214" t="inlineStr">
        <is>
          <t>%      soit</t>
        </is>
      </c>
      <c r="G2214">
        <f>IF(C2214&lt;&gt;"",Extractions!J489,"")</f>
        <v/>
      </c>
      <c r="H2214" t="inlineStr">
        <is>
          <t>€</t>
        </is>
      </c>
    </row>
    <row r="2215">
      <c r="A2215" s="257" t="n"/>
      <c r="B2215" s="284" t="inlineStr">
        <is>
          <t>-</t>
        </is>
      </c>
      <c r="C2215">
        <f>IF(Extractions!J490&lt;&gt;0,Extractions!C490,"")</f>
        <v/>
      </c>
      <c r="D2215" t="inlineStr">
        <is>
          <t>Taux PAS =</t>
        </is>
      </c>
      <c r="E2215" s="349">
        <f>IF(C2215&lt;&gt;"",Extractions!I490,"")</f>
        <v/>
      </c>
      <c r="F2215" t="inlineStr">
        <is>
          <t>%      soit</t>
        </is>
      </c>
      <c r="G2215">
        <f>IF(C2215&lt;&gt;"",Extractions!J490,"")</f>
        <v/>
      </c>
      <c r="H2215" t="inlineStr">
        <is>
          <t>€</t>
        </is>
      </c>
    </row>
    <row r="2216">
      <c r="A2216" s="257" t="n"/>
      <c r="B2216" s="284" t="inlineStr">
        <is>
          <t>-</t>
        </is>
      </c>
      <c r="C2216">
        <f>IF(Extractions!J491&lt;&gt;0,Extractions!C491,"")</f>
        <v/>
      </c>
      <c r="D2216" t="inlineStr">
        <is>
          <t>Taux PAS =</t>
        </is>
      </c>
      <c r="E2216" s="349">
        <f>IF(C2216&lt;&gt;"",Extractions!I491,"")</f>
        <v/>
      </c>
      <c r="F2216" t="inlineStr">
        <is>
          <t>%      soit</t>
        </is>
      </c>
      <c r="G2216">
        <f>IF(C2216&lt;&gt;"",Extractions!J491,"")</f>
        <v/>
      </c>
      <c r="H2216" t="inlineStr">
        <is>
          <t>€</t>
        </is>
      </c>
    </row>
    <row r="2217">
      <c r="A2217" s="257" t="n"/>
      <c r="B2217" s="284" t="inlineStr">
        <is>
          <t>-</t>
        </is>
      </c>
      <c r="C2217">
        <f>IF(Extractions!J492&lt;&gt;0,Extractions!C492,"")</f>
        <v/>
      </c>
      <c r="D2217" t="inlineStr">
        <is>
          <t>Taux PAS =</t>
        </is>
      </c>
      <c r="E2217" s="349">
        <f>IF(C2217&lt;&gt;"",Extractions!I492,"")</f>
        <v/>
      </c>
      <c r="F2217" t="inlineStr">
        <is>
          <t>%      soit</t>
        </is>
      </c>
      <c r="G2217">
        <f>IF(C2217&lt;&gt;"",Extractions!J492,"")</f>
        <v/>
      </c>
      <c r="H2217" t="inlineStr">
        <is>
          <t>€</t>
        </is>
      </c>
    </row>
    <row r="2218">
      <c r="A2218" s="257" t="n"/>
      <c r="B2218" s="284" t="inlineStr">
        <is>
          <t>-</t>
        </is>
      </c>
      <c r="C2218">
        <f>IF(Extractions!J493&lt;&gt;0,Extractions!C493,"")</f>
        <v/>
      </c>
      <c r="D2218" t="inlineStr">
        <is>
          <t>Taux PAS =</t>
        </is>
      </c>
      <c r="E2218" s="349">
        <f>IF(C2218&lt;&gt;"",Extractions!I493,"")</f>
        <v/>
      </c>
      <c r="F2218" t="inlineStr">
        <is>
          <t>%      soit</t>
        </is>
      </c>
      <c r="G2218">
        <f>IF(C2218&lt;&gt;"",Extractions!J493,"")</f>
        <v/>
      </c>
      <c r="H2218" t="inlineStr">
        <is>
          <t>€</t>
        </is>
      </c>
    </row>
    <row r="2219">
      <c r="A2219" s="257" t="n"/>
      <c r="B2219" s="284" t="inlineStr">
        <is>
          <t>-</t>
        </is>
      </c>
      <c r="C2219">
        <f>IF(Extractions!J494&lt;&gt;0,Extractions!C494,"")</f>
        <v/>
      </c>
      <c r="D2219" t="inlineStr">
        <is>
          <t>Taux PAS =</t>
        </is>
      </c>
      <c r="E2219" s="349">
        <f>IF(C2219&lt;&gt;"",Extractions!I494,"")</f>
        <v/>
      </c>
      <c r="F2219" t="inlineStr">
        <is>
          <t>%      soit</t>
        </is>
      </c>
      <c r="G2219">
        <f>IF(C2219&lt;&gt;"",Extractions!J494,"")</f>
        <v/>
      </c>
      <c r="H2219" t="inlineStr">
        <is>
          <t>€</t>
        </is>
      </c>
    </row>
    <row r="2220">
      <c r="A2220" s="257" t="n"/>
      <c r="B2220" s="284" t="inlineStr">
        <is>
          <t>-</t>
        </is>
      </c>
      <c r="C2220">
        <f>IF(Extractions!J495&lt;&gt;0,Extractions!C495,"")</f>
        <v/>
      </c>
      <c r="D2220" t="inlineStr">
        <is>
          <t>Taux PAS =</t>
        </is>
      </c>
      <c r="E2220" s="349">
        <f>IF(C2220&lt;&gt;"",Extractions!I495,"")</f>
        <v/>
      </c>
      <c r="F2220" t="inlineStr">
        <is>
          <t>%      soit</t>
        </is>
      </c>
      <c r="G2220">
        <f>IF(C2220&lt;&gt;"",Extractions!J495,"")</f>
        <v/>
      </c>
      <c r="H2220" t="inlineStr">
        <is>
          <t>€</t>
        </is>
      </c>
    </row>
    <row r="2221">
      <c r="A2221" s="257" t="n"/>
      <c r="B2221" s="284" t="inlineStr">
        <is>
          <t>-</t>
        </is>
      </c>
      <c r="C2221">
        <f>IF(Extractions!J496&lt;&gt;0,Extractions!C496,"")</f>
        <v/>
      </c>
      <c r="D2221" t="inlineStr">
        <is>
          <t>Taux PAS =</t>
        </is>
      </c>
      <c r="E2221" s="349">
        <f>IF(C2221&lt;&gt;"",Extractions!I496,"")</f>
        <v/>
      </c>
      <c r="F2221" t="inlineStr">
        <is>
          <t>%      soit</t>
        </is>
      </c>
      <c r="G2221">
        <f>IF(C2221&lt;&gt;"",Extractions!J496,"")</f>
        <v/>
      </c>
      <c r="H2221" t="inlineStr">
        <is>
          <t>€</t>
        </is>
      </c>
    </row>
    <row r="2222">
      <c r="A2222" s="257" t="n"/>
      <c r="B2222" s="284" t="inlineStr">
        <is>
          <t>-</t>
        </is>
      </c>
      <c r="C2222">
        <f>IF(Extractions!J497&lt;&gt;0,Extractions!C497,"")</f>
        <v/>
      </c>
      <c r="D2222" t="inlineStr">
        <is>
          <t>Taux PAS =</t>
        </is>
      </c>
      <c r="E2222" s="349">
        <f>IF(C2222&lt;&gt;"",Extractions!I497,"")</f>
        <v/>
      </c>
      <c r="F2222" t="inlineStr">
        <is>
          <t>%      soit</t>
        </is>
      </c>
      <c r="G2222">
        <f>IF(C2222&lt;&gt;"",Extractions!J497,"")</f>
        <v/>
      </c>
      <c r="H2222" t="inlineStr">
        <is>
          <t>€</t>
        </is>
      </c>
    </row>
    <row r="2223">
      <c r="A2223" s="257" t="n"/>
      <c r="B2223" s="284" t="inlineStr">
        <is>
          <t>-</t>
        </is>
      </c>
      <c r="C2223">
        <f>IF(Extractions!J498&lt;&gt;0,Extractions!C498,"")</f>
        <v/>
      </c>
      <c r="D2223" t="inlineStr">
        <is>
          <t>Taux PAS =</t>
        </is>
      </c>
      <c r="E2223" s="349">
        <f>IF(C2223&lt;&gt;"",Extractions!I498,"")</f>
        <v/>
      </c>
      <c r="F2223" t="inlineStr">
        <is>
          <t>%      soit</t>
        </is>
      </c>
      <c r="G2223">
        <f>IF(C2223&lt;&gt;"",Extractions!J498,"")</f>
        <v/>
      </c>
      <c r="H2223" t="inlineStr">
        <is>
          <t>€</t>
        </is>
      </c>
    </row>
    <row r="2224">
      <c r="A2224" s="257" t="n"/>
      <c r="B2224" s="284" t="inlineStr">
        <is>
          <t>-</t>
        </is>
      </c>
      <c r="C2224">
        <f>IF(Extractions!J499&lt;&gt;0,Extractions!C499,"")</f>
        <v/>
      </c>
      <c r="D2224" t="inlineStr">
        <is>
          <t>Taux PAS =</t>
        </is>
      </c>
      <c r="E2224" s="349">
        <f>IF(C2224&lt;&gt;"",Extractions!I499,"")</f>
        <v/>
      </c>
      <c r="F2224" t="inlineStr">
        <is>
          <t>%      soit</t>
        </is>
      </c>
      <c r="G2224">
        <f>IF(C2224&lt;&gt;"",Extractions!J499,"")</f>
        <v/>
      </c>
      <c r="H2224" t="inlineStr">
        <is>
          <t>€</t>
        </is>
      </c>
    </row>
    <row r="2225">
      <c r="A2225" s="257" t="n"/>
      <c r="B2225" s="284" t="inlineStr">
        <is>
          <t>-</t>
        </is>
      </c>
      <c r="C2225">
        <f>IF(Extractions!J500&lt;&gt;0,Extractions!C500,"")</f>
        <v/>
      </c>
      <c r="D2225" t="inlineStr">
        <is>
          <t>Taux PAS =</t>
        </is>
      </c>
      <c r="E2225" s="349">
        <f>IF(C2225&lt;&gt;"",Extractions!I500,"")</f>
        <v/>
      </c>
      <c r="F2225" t="inlineStr">
        <is>
          <t>%      soit</t>
        </is>
      </c>
      <c r="G2225">
        <f>IF(C2225&lt;&gt;"",Extractions!J500,"")</f>
        <v/>
      </c>
      <c r="H2225" t="inlineStr">
        <is>
          <t>€</t>
        </is>
      </c>
    </row>
    <row r="2226">
      <c r="A2226" s="257" t="n"/>
      <c r="B2226" s="284" t="inlineStr">
        <is>
          <t>-</t>
        </is>
      </c>
      <c r="C2226">
        <f>IF(Extractions!J501&lt;&gt;0,Extractions!C501,"")</f>
        <v/>
      </c>
      <c r="D2226" t="inlineStr">
        <is>
          <t>Taux PAS =</t>
        </is>
      </c>
      <c r="E2226" s="349">
        <f>IF(C2226&lt;&gt;"",Extractions!I501,"")</f>
        <v/>
      </c>
      <c r="F2226" t="inlineStr">
        <is>
          <t>%      soit</t>
        </is>
      </c>
      <c r="G2226">
        <f>IF(C2226&lt;&gt;"",Extractions!J501,"")</f>
        <v/>
      </c>
      <c r="H2226" t="inlineStr">
        <is>
          <t>€</t>
        </is>
      </c>
    </row>
    <row r="2227">
      <c r="A2227" s="257" t="n"/>
      <c r="B2227" s="284" t="inlineStr">
        <is>
          <t>-</t>
        </is>
      </c>
      <c r="C2227">
        <f>IF(Extractions!J502&lt;&gt;0,Extractions!C502,"")</f>
        <v/>
      </c>
      <c r="D2227" t="inlineStr">
        <is>
          <t>Taux PAS =</t>
        </is>
      </c>
      <c r="E2227" s="349">
        <f>IF(C2227&lt;&gt;"",Extractions!I502,"")</f>
        <v/>
      </c>
      <c r="F2227" t="inlineStr">
        <is>
          <t>%      soit</t>
        </is>
      </c>
      <c r="G2227">
        <f>IF(C2227&lt;&gt;"",Extractions!J502,"")</f>
        <v/>
      </c>
      <c r="H2227" t="inlineStr">
        <is>
          <t>€</t>
        </is>
      </c>
    </row>
    <row r="2228">
      <c r="A2228" s="257" t="n"/>
      <c r="B2228" s="284" t="inlineStr">
        <is>
          <t>-</t>
        </is>
      </c>
      <c r="C2228">
        <f>IF(Extractions!J503&lt;&gt;0,Extractions!C503,"")</f>
        <v/>
      </c>
      <c r="D2228" t="inlineStr">
        <is>
          <t>Taux PAS =</t>
        </is>
      </c>
      <c r="E2228" s="349">
        <f>IF(C2228&lt;&gt;"",Extractions!I503,"")</f>
        <v/>
      </c>
      <c r="F2228" t="inlineStr">
        <is>
          <t>%      soit</t>
        </is>
      </c>
      <c r="G2228">
        <f>IF(C2228&lt;&gt;"",Extractions!J503,"")</f>
        <v/>
      </c>
      <c r="H2228" t="inlineStr">
        <is>
          <t>€</t>
        </is>
      </c>
    </row>
    <row r="2229">
      <c r="A2229" s="257" t="n"/>
      <c r="B2229" s="284" t="inlineStr">
        <is>
          <t>-</t>
        </is>
      </c>
      <c r="C2229">
        <f>IF(Extractions!J504&lt;&gt;0,Extractions!C504,"")</f>
        <v/>
      </c>
      <c r="D2229" t="inlineStr">
        <is>
          <t>Taux PAS =</t>
        </is>
      </c>
      <c r="E2229" s="349">
        <f>IF(C2229&lt;&gt;"",Extractions!I504,"")</f>
        <v/>
      </c>
      <c r="F2229" t="inlineStr">
        <is>
          <t>%      soit</t>
        </is>
      </c>
      <c r="G2229">
        <f>IF(C2229&lt;&gt;"",Extractions!J504,"")</f>
        <v/>
      </c>
      <c r="H2229" t="inlineStr">
        <is>
          <t>€</t>
        </is>
      </c>
    </row>
    <row r="2230">
      <c r="A2230" s="257" t="n"/>
      <c r="B2230" s="284" t="inlineStr">
        <is>
          <t>-</t>
        </is>
      </c>
      <c r="C2230">
        <f>IF(Extractions!J505&lt;&gt;0,Extractions!C505,"")</f>
        <v/>
      </c>
      <c r="D2230" t="inlineStr">
        <is>
          <t>Taux PAS =</t>
        </is>
      </c>
      <c r="E2230" s="349">
        <f>IF(C2230&lt;&gt;"",Extractions!I505,"")</f>
        <v/>
      </c>
      <c r="F2230" t="inlineStr">
        <is>
          <t>%      soit</t>
        </is>
      </c>
      <c r="G2230">
        <f>IF(C2230&lt;&gt;"",Extractions!J505,"")</f>
        <v/>
      </c>
      <c r="H2230" t="inlineStr">
        <is>
          <t>€</t>
        </is>
      </c>
    </row>
    <row r="2231">
      <c r="A2231" s="257" t="n"/>
      <c r="B2231" s="284" t="inlineStr">
        <is>
          <t>-</t>
        </is>
      </c>
      <c r="C2231">
        <f>IF(Extractions!J506&lt;&gt;0,Extractions!C506,"")</f>
        <v/>
      </c>
      <c r="D2231" t="inlineStr">
        <is>
          <t>Taux PAS =</t>
        </is>
      </c>
      <c r="E2231" s="349">
        <f>IF(C2231&lt;&gt;"",Extractions!I506,"")</f>
        <v/>
      </c>
      <c r="F2231" t="inlineStr">
        <is>
          <t>%      soit</t>
        </is>
      </c>
      <c r="G2231">
        <f>IF(C2231&lt;&gt;"",Extractions!J506,"")</f>
        <v/>
      </c>
      <c r="H2231" t="inlineStr">
        <is>
          <t>€</t>
        </is>
      </c>
    </row>
    <row r="2232">
      <c r="A2232" s="257" t="n"/>
      <c r="B2232" s="284" t="inlineStr">
        <is>
          <t>-</t>
        </is>
      </c>
      <c r="C2232">
        <f>IF(Extractions!J507&lt;&gt;0,Extractions!C507,"")</f>
        <v/>
      </c>
      <c r="D2232" t="inlineStr">
        <is>
          <t>Taux PAS =</t>
        </is>
      </c>
      <c r="E2232" s="349">
        <f>IF(C2232&lt;&gt;"",Extractions!I507,"")</f>
        <v/>
      </c>
      <c r="F2232" t="inlineStr">
        <is>
          <t>%      soit</t>
        </is>
      </c>
      <c r="G2232">
        <f>IF(C2232&lt;&gt;"",Extractions!J507,"")</f>
        <v/>
      </c>
      <c r="H2232" t="inlineStr">
        <is>
          <t>€</t>
        </is>
      </c>
    </row>
    <row r="2233">
      <c r="A2233" s="257" t="n"/>
      <c r="B2233" s="284" t="inlineStr">
        <is>
          <t>-</t>
        </is>
      </c>
      <c r="C2233">
        <f>IF(Extractions!J508&lt;&gt;0,Extractions!C508,"")</f>
        <v/>
      </c>
      <c r="D2233" t="inlineStr">
        <is>
          <t>Taux PAS =</t>
        </is>
      </c>
      <c r="E2233" s="349">
        <f>IF(C2233&lt;&gt;"",Extractions!I508,"")</f>
        <v/>
      </c>
      <c r="F2233" t="inlineStr">
        <is>
          <t>%      soit</t>
        </is>
      </c>
      <c r="G2233">
        <f>IF(C2233&lt;&gt;"",Extractions!J508,"")</f>
        <v/>
      </c>
      <c r="H2233" t="inlineStr">
        <is>
          <t>€</t>
        </is>
      </c>
    </row>
    <row r="2234">
      <c r="A2234" s="257" t="n"/>
      <c r="B2234" s="284" t="inlineStr">
        <is>
          <t>-</t>
        </is>
      </c>
      <c r="C2234">
        <f>IF(Extractions!J509&lt;&gt;0,Extractions!C509,"")</f>
        <v/>
      </c>
      <c r="D2234" t="inlineStr">
        <is>
          <t>Taux PAS =</t>
        </is>
      </c>
      <c r="E2234" s="349">
        <f>IF(C2234&lt;&gt;"",Extractions!I509,"")</f>
        <v/>
      </c>
      <c r="F2234" t="inlineStr">
        <is>
          <t>%      soit</t>
        </is>
      </c>
      <c r="G2234">
        <f>IF(C2234&lt;&gt;"",Extractions!J509,"")</f>
        <v/>
      </c>
      <c r="H2234" t="inlineStr">
        <is>
          <t>€</t>
        </is>
      </c>
    </row>
    <row r="2235">
      <c r="A2235" s="257" t="n"/>
      <c r="B2235" s="284" t="inlineStr">
        <is>
          <t>-</t>
        </is>
      </c>
      <c r="C2235">
        <f>IF(Extractions!J510&lt;&gt;0,Extractions!C510,"")</f>
        <v/>
      </c>
      <c r="D2235" t="inlineStr">
        <is>
          <t>Taux PAS =</t>
        </is>
      </c>
      <c r="E2235" s="349">
        <f>IF(C2235&lt;&gt;"",Extractions!I510,"")</f>
        <v/>
      </c>
      <c r="F2235" t="inlineStr">
        <is>
          <t>%      soit</t>
        </is>
      </c>
      <c r="G2235">
        <f>IF(C2235&lt;&gt;"",Extractions!J510,"")</f>
        <v/>
      </c>
      <c r="H2235" t="inlineStr">
        <is>
          <t>€</t>
        </is>
      </c>
    </row>
    <row r="2236">
      <c r="A2236" s="257" t="n"/>
      <c r="B2236" s="284" t="inlineStr">
        <is>
          <t>-</t>
        </is>
      </c>
      <c r="C2236">
        <f>IF(Extractions!J511&lt;&gt;0,Extractions!C511,"")</f>
        <v/>
      </c>
      <c r="D2236" t="inlineStr">
        <is>
          <t>Taux PAS =</t>
        </is>
      </c>
      <c r="E2236" s="349">
        <f>IF(C2236&lt;&gt;"",Extractions!I511,"")</f>
        <v/>
      </c>
      <c r="F2236" t="inlineStr">
        <is>
          <t>%      soit</t>
        </is>
      </c>
      <c r="G2236">
        <f>IF(C2236&lt;&gt;"",Extractions!J511,"")</f>
        <v/>
      </c>
      <c r="H2236" t="inlineStr">
        <is>
          <t>€</t>
        </is>
      </c>
    </row>
    <row r="2237">
      <c r="A2237" s="257" t="n"/>
      <c r="B2237" s="284" t="inlineStr">
        <is>
          <t>-</t>
        </is>
      </c>
      <c r="C2237">
        <f>IF(Extractions!J512&lt;&gt;0,Extractions!C512,"")</f>
        <v/>
      </c>
      <c r="D2237" t="inlineStr">
        <is>
          <t>Taux PAS =</t>
        </is>
      </c>
      <c r="E2237" s="349">
        <f>IF(C2237&lt;&gt;"",Extractions!I512,"")</f>
        <v/>
      </c>
      <c r="F2237" t="inlineStr">
        <is>
          <t>%      soit</t>
        </is>
      </c>
      <c r="G2237">
        <f>IF(C2237&lt;&gt;"",Extractions!J512,"")</f>
        <v/>
      </c>
      <c r="H2237" t="inlineStr">
        <is>
          <t>€</t>
        </is>
      </c>
    </row>
    <row r="2238">
      <c r="A2238" s="257" t="n"/>
      <c r="B2238" s="284" t="inlineStr">
        <is>
          <t>-</t>
        </is>
      </c>
      <c r="C2238">
        <f>IF(Extractions!J513&lt;&gt;0,Extractions!C513,"")</f>
        <v/>
      </c>
      <c r="D2238" t="inlineStr">
        <is>
          <t>Taux PAS =</t>
        </is>
      </c>
      <c r="E2238" s="349">
        <f>IF(C2238&lt;&gt;"",Extractions!I513,"")</f>
        <v/>
      </c>
      <c r="F2238" t="inlineStr">
        <is>
          <t>%      soit</t>
        </is>
      </c>
      <c r="G2238">
        <f>IF(C2238&lt;&gt;"",Extractions!J513,"")</f>
        <v/>
      </c>
      <c r="H2238" t="inlineStr">
        <is>
          <t>€</t>
        </is>
      </c>
    </row>
    <row r="2239">
      <c r="A2239" s="257" t="n"/>
      <c r="B2239" s="284" t="inlineStr">
        <is>
          <t>-</t>
        </is>
      </c>
      <c r="C2239">
        <f>IF(Extractions!J514&lt;&gt;0,Extractions!C514,"")</f>
        <v/>
      </c>
      <c r="D2239" t="inlineStr">
        <is>
          <t>Taux PAS =</t>
        </is>
      </c>
      <c r="E2239" s="349">
        <f>IF(C2239&lt;&gt;"",Extractions!I514,"")</f>
        <v/>
      </c>
      <c r="F2239" t="inlineStr">
        <is>
          <t>%      soit</t>
        </is>
      </c>
      <c r="G2239">
        <f>IF(C2239&lt;&gt;"",Extractions!J514,"")</f>
        <v/>
      </c>
      <c r="H2239" t="inlineStr">
        <is>
          <t>€</t>
        </is>
      </c>
    </row>
    <row r="2240">
      <c r="A2240" s="257" t="n"/>
      <c r="B2240" s="284" t="inlineStr">
        <is>
          <t>-</t>
        </is>
      </c>
      <c r="C2240">
        <f>IF(Extractions!J515&lt;&gt;0,Extractions!C515,"")</f>
        <v/>
      </c>
      <c r="D2240" t="inlineStr">
        <is>
          <t>Taux PAS =</t>
        </is>
      </c>
      <c r="E2240" s="349">
        <f>IF(C2240&lt;&gt;"",Extractions!I515,"")</f>
        <v/>
      </c>
      <c r="F2240" t="inlineStr">
        <is>
          <t>%      soit</t>
        </is>
      </c>
      <c r="G2240">
        <f>IF(C2240&lt;&gt;"",Extractions!J515,"")</f>
        <v/>
      </c>
      <c r="H2240" t="inlineStr">
        <is>
          <t>€</t>
        </is>
      </c>
    </row>
    <row r="2241">
      <c r="A2241" s="257" t="n"/>
      <c r="B2241" s="284" t="inlineStr">
        <is>
          <t>-</t>
        </is>
      </c>
      <c r="C2241">
        <f>IF(Extractions!J516&lt;&gt;0,Extractions!C516,"")</f>
        <v/>
      </c>
      <c r="D2241" t="inlineStr">
        <is>
          <t>Taux PAS =</t>
        </is>
      </c>
      <c r="E2241" s="349">
        <f>IF(C2241&lt;&gt;"",Extractions!I516,"")</f>
        <v/>
      </c>
      <c r="F2241" t="inlineStr">
        <is>
          <t>%      soit</t>
        </is>
      </c>
      <c r="G2241">
        <f>IF(C2241&lt;&gt;"",Extractions!J516,"")</f>
        <v/>
      </c>
      <c r="H2241" t="inlineStr">
        <is>
          <t>€</t>
        </is>
      </c>
    </row>
    <row r="2242">
      <c r="A2242" s="257" t="n"/>
      <c r="B2242" s="284" t="inlineStr">
        <is>
          <t>-</t>
        </is>
      </c>
      <c r="C2242">
        <f>IF(Extractions!J517&lt;&gt;0,Extractions!C517,"")</f>
        <v/>
      </c>
      <c r="D2242" t="inlineStr">
        <is>
          <t>Taux PAS =</t>
        </is>
      </c>
      <c r="E2242" s="349">
        <f>IF(C2242&lt;&gt;"",Extractions!I517,"")</f>
        <v/>
      </c>
      <c r="F2242" t="inlineStr">
        <is>
          <t>%      soit</t>
        </is>
      </c>
      <c r="G2242">
        <f>IF(C2242&lt;&gt;"",Extractions!J517,"")</f>
        <v/>
      </c>
      <c r="H2242" t="inlineStr">
        <is>
          <t>€</t>
        </is>
      </c>
    </row>
    <row r="2243">
      <c r="A2243" s="257" t="n"/>
      <c r="B2243" s="284" t="inlineStr">
        <is>
          <t>-</t>
        </is>
      </c>
      <c r="C2243">
        <f>IF(Extractions!J518&lt;&gt;0,Extractions!C518,"")</f>
        <v/>
      </c>
      <c r="D2243" t="inlineStr">
        <is>
          <t>Taux PAS =</t>
        </is>
      </c>
      <c r="E2243" s="349">
        <f>IF(C2243&lt;&gt;"",Extractions!I518,"")</f>
        <v/>
      </c>
      <c r="F2243" t="inlineStr">
        <is>
          <t>%      soit</t>
        </is>
      </c>
      <c r="G2243">
        <f>IF(C2243&lt;&gt;"",Extractions!J518,"")</f>
        <v/>
      </c>
      <c r="H2243" t="inlineStr">
        <is>
          <t>€</t>
        </is>
      </c>
    </row>
    <row r="2244">
      <c r="A2244" s="257" t="n"/>
      <c r="B2244" s="284" t="inlineStr">
        <is>
          <t>-</t>
        </is>
      </c>
      <c r="C2244">
        <f>IF(Extractions!J519&lt;&gt;0,Extractions!C519,"")</f>
        <v/>
      </c>
      <c r="D2244" t="inlineStr">
        <is>
          <t>Taux PAS =</t>
        </is>
      </c>
      <c r="E2244" s="349">
        <f>IF(C2244&lt;&gt;"",Extractions!I519,"")</f>
        <v/>
      </c>
      <c r="F2244" t="inlineStr">
        <is>
          <t>%      soit</t>
        </is>
      </c>
      <c r="G2244">
        <f>IF(C2244&lt;&gt;"",Extractions!J519,"")</f>
        <v/>
      </c>
      <c r="H2244" t="inlineStr">
        <is>
          <t>€</t>
        </is>
      </c>
    </row>
    <row r="2245">
      <c r="A2245" s="257" t="n"/>
      <c r="B2245" s="284" t="inlineStr">
        <is>
          <t>-</t>
        </is>
      </c>
      <c r="C2245">
        <f>IF(Extractions!J520&lt;&gt;0,Extractions!C520,"")</f>
        <v/>
      </c>
      <c r="D2245" t="inlineStr">
        <is>
          <t>Taux PAS =</t>
        </is>
      </c>
      <c r="E2245" s="349">
        <f>IF(C2245&lt;&gt;"",Extractions!I520,"")</f>
        <v/>
      </c>
      <c r="F2245" t="inlineStr">
        <is>
          <t>%      soit</t>
        </is>
      </c>
      <c r="G2245">
        <f>IF(C2245&lt;&gt;"",Extractions!J520,"")</f>
        <v/>
      </c>
      <c r="H2245" t="inlineStr">
        <is>
          <t>€</t>
        </is>
      </c>
    </row>
    <row r="2246">
      <c r="A2246" s="257" t="n"/>
      <c r="B2246" s="284" t="inlineStr">
        <is>
          <t>-</t>
        </is>
      </c>
      <c r="C2246">
        <f>IF(Extractions!J521&lt;&gt;0,Extractions!C521,"")</f>
        <v/>
      </c>
      <c r="D2246" t="inlineStr">
        <is>
          <t>Taux PAS =</t>
        </is>
      </c>
      <c r="E2246" s="349">
        <f>IF(C2246&lt;&gt;"",Extractions!I521,"")</f>
        <v/>
      </c>
      <c r="F2246" t="inlineStr">
        <is>
          <t>%      soit</t>
        </is>
      </c>
      <c r="G2246">
        <f>IF(C2246&lt;&gt;"",Extractions!J521,"")</f>
        <v/>
      </c>
      <c r="H2246" t="inlineStr">
        <is>
          <t>€</t>
        </is>
      </c>
    </row>
    <row r="2247">
      <c r="A2247" s="257" t="n"/>
      <c r="B2247" s="284" t="inlineStr">
        <is>
          <t>-</t>
        </is>
      </c>
      <c r="C2247">
        <f>IF(Extractions!J522&lt;&gt;0,Extractions!C522,"")</f>
        <v/>
      </c>
      <c r="D2247" t="inlineStr">
        <is>
          <t>Taux PAS =</t>
        </is>
      </c>
      <c r="E2247" s="349">
        <f>IF(C2247&lt;&gt;"",Extractions!I522,"")</f>
        <v/>
      </c>
      <c r="F2247" t="inlineStr">
        <is>
          <t>%      soit</t>
        </is>
      </c>
      <c r="G2247">
        <f>IF(C2247&lt;&gt;"",Extractions!J522,"")</f>
        <v/>
      </c>
      <c r="H2247" t="inlineStr">
        <is>
          <t>€</t>
        </is>
      </c>
    </row>
    <row r="2248">
      <c r="A2248" s="257" t="n"/>
      <c r="B2248" s="284" t="inlineStr">
        <is>
          <t>-</t>
        </is>
      </c>
      <c r="C2248">
        <f>IF(Extractions!J523&lt;&gt;0,Extractions!C523,"")</f>
        <v/>
      </c>
      <c r="D2248" t="inlineStr">
        <is>
          <t>Taux PAS =</t>
        </is>
      </c>
      <c r="E2248" s="349">
        <f>IF(C2248&lt;&gt;"",Extractions!I523,"")</f>
        <v/>
      </c>
      <c r="F2248" t="inlineStr">
        <is>
          <t>%      soit</t>
        </is>
      </c>
      <c r="G2248">
        <f>IF(C2248&lt;&gt;"",Extractions!J523,"")</f>
        <v/>
      </c>
      <c r="H2248" t="inlineStr">
        <is>
          <t>€</t>
        </is>
      </c>
    </row>
    <row r="2249">
      <c r="A2249" s="257" t="n"/>
      <c r="B2249" s="284" t="inlineStr">
        <is>
          <t>-</t>
        </is>
      </c>
      <c r="C2249">
        <f>IF(Extractions!J524&lt;&gt;0,Extractions!C524,"")</f>
        <v/>
      </c>
      <c r="D2249" t="inlineStr">
        <is>
          <t>Taux PAS =</t>
        </is>
      </c>
      <c r="E2249" s="349">
        <f>IF(C2249&lt;&gt;"",Extractions!I524,"")</f>
        <v/>
      </c>
      <c r="F2249" t="inlineStr">
        <is>
          <t>%      soit</t>
        </is>
      </c>
      <c r="G2249">
        <f>IF(C2249&lt;&gt;"",Extractions!J524,"")</f>
        <v/>
      </c>
      <c r="H2249" t="inlineStr">
        <is>
          <t>€</t>
        </is>
      </c>
    </row>
    <row r="2250">
      <c r="A2250" s="257" t="n"/>
      <c r="B2250" s="284" t="inlineStr">
        <is>
          <t>-</t>
        </is>
      </c>
      <c r="C2250">
        <f>IF(Extractions!J525&lt;&gt;0,Extractions!C525,"")</f>
        <v/>
      </c>
      <c r="D2250" t="inlineStr">
        <is>
          <t>Taux PAS =</t>
        </is>
      </c>
      <c r="E2250" s="349">
        <f>IF(C2250&lt;&gt;"",Extractions!I525,"")</f>
        <v/>
      </c>
      <c r="F2250" t="inlineStr">
        <is>
          <t>%      soit</t>
        </is>
      </c>
      <c r="G2250">
        <f>IF(C2250&lt;&gt;"",Extractions!J525,"")</f>
        <v/>
      </c>
      <c r="H2250" t="inlineStr">
        <is>
          <t>€</t>
        </is>
      </c>
    </row>
    <row r="2251">
      <c r="A2251" s="257" t="n"/>
      <c r="B2251" s="284" t="inlineStr">
        <is>
          <t>-</t>
        </is>
      </c>
      <c r="C2251">
        <f>IF(Extractions!J526&lt;&gt;0,Extractions!C526,"")</f>
        <v/>
      </c>
      <c r="D2251" t="inlineStr">
        <is>
          <t>Taux PAS =</t>
        </is>
      </c>
      <c r="E2251" s="349">
        <f>IF(C2251&lt;&gt;"",Extractions!I526,"")</f>
        <v/>
      </c>
      <c r="F2251" t="inlineStr">
        <is>
          <t>%      soit</t>
        </is>
      </c>
      <c r="G2251">
        <f>IF(C2251&lt;&gt;"",Extractions!J526,"")</f>
        <v/>
      </c>
      <c r="H2251" t="inlineStr">
        <is>
          <t>€</t>
        </is>
      </c>
    </row>
    <row r="2252">
      <c r="A2252" s="257" t="n"/>
      <c r="B2252" s="284" t="inlineStr">
        <is>
          <t>-</t>
        </is>
      </c>
      <c r="C2252">
        <f>IF(Extractions!J527&lt;&gt;0,Extractions!C527,"")</f>
        <v/>
      </c>
      <c r="D2252" t="inlineStr">
        <is>
          <t>Taux PAS =</t>
        </is>
      </c>
      <c r="E2252" s="349">
        <f>IF(C2252&lt;&gt;"",Extractions!I527,"")</f>
        <v/>
      </c>
      <c r="F2252" t="inlineStr">
        <is>
          <t>%      soit</t>
        </is>
      </c>
      <c r="G2252">
        <f>IF(C2252&lt;&gt;"",Extractions!J527,"")</f>
        <v/>
      </c>
      <c r="H2252" t="inlineStr">
        <is>
          <t>€</t>
        </is>
      </c>
    </row>
    <row r="2253">
      <c r="A2253" s="257" t="n"/>
      <c r="B2253" s="284" t="inlineStr">
        <is>
          <t>-</t>
        </is>
      </c>
      <c r="C2253">
        <f>IF(Extractions!J528&lt;&gt;0,Extractions!C528,"")</f>
        <v/>
      </c>
      <c r="D2253" t="inlineStr">
        <is>
          <t>Taux PAS =</t>
        </is>
      </c>
      <c r="E2253" s="349">
        <f>IF(C2253&lt;&gt;"",Extractions!I528,"")</f>
        <v/>
      </c>
      <c r="F2253" t="inlineStr">
        <is>
          <t>%      soit</t>
        </is>
      </c>
      <c r="G2253">
        <f>IF(C2253&lt;&gt;"",Extractions!J528,"")</f>
        <v/>
      </c>
      <c r="H2253" t="inlineStr">
        <is>
          <t>€</t>
        </is>
      </c>
    </row>
    <row r="2254">
      <c r="A2254" s="257" t="n"/>
      <c r="B2254" s="284" t="inlineStr">
        <is>
          <t>-</t>
        </is>
      </c>
      <c r="C2254">
        <f>IF(Extractions!J529&lt;&gt;0,Extractions!C529,"")</f>
        <v/>
      </c>
      <c r="D2254" t="inlineStr">
        <is>
          <t>Taux PAS =</t>
        </is>
      </c>
      <c r="E2254" s="349">
        <f>IF(C2254&lt;&gt;"",Extractions!I529,"")</f>
        <v/>
      </c>
      <c r="F2254" t="inlineStr">
        <is>
          <t>%      soit</t>
        </is>
      </c>
      <c r="G2254">
        <f>IF(C2254&lt;&gt;"",Extractions!J529,"")</f>
        <v/>
      </c>
      <c r="H2254" t="inlineStr">
        <is>
          <t>€</t>
        </is>
      </c>
    </row>
    <row r="2255">
      <c r="A2255" s="257" t="n"/>
      <c r="B2255" s="284" t="inlineStr">
        <is>
          <t>-</t>
        </is>
      </c>
      <c r="C2255">
        <f>IF(Extractions!J530&lt;&gt;0,Extractions!C530,"")</f>
        <v/>
      </c>
      <c r="D2255" t="inlineStr">
        <is>
          <t>Taux PAS =</t>
        </is>
      </c>
      <c r="E2255" s="349">
        <f>IF(C2255&lt;&gt;"",Extractions!I530,"")</f>
        <v/>
      </c>
      <c r="F2255" t="inlineStr">
        <is>
          <t>%      soit</t>
        </is>
      </c>
      <c r="G2255">
        <f>IF(C2255&lt;&gt;"",Extractions!J530,"")</f>
        <v/>
      </c>
      <c r="H2255" t="inlineStr">
        <is>
          <t>€</t>
        </is>
      </c>
    </row>
    <row r="2256">
      <c r="A2256" s="257" t="n"/>
      <c r="B2256" s="284" t="inlineStr">
        <is>
          <t>-</t>
        </is>
      </c>
      <c r="C2256">
        <f>IF(Extractions!J531&lt;&gt;0,Extractions!C531,"")</f>
        <v/>
      </c>
      <c r="D2256" t="inlineStr">
        <is>
          <t>Taux PAS =</t>
        </is>
      </c>
      <c r="E2256" s="349">
        <f>IF(C2256&lt;&gt;"",Extractions!I531,"")</f>
        <v/>
      </c>
      <c r="F2256" t="inlineStr">
        <is>
          <t>%      soit</t>
        </is>
      </c>
      <c r="G2256">
        <f>IF(C2256&lt;&gt;"",Extractions!J531,"")</f>
        <v/>
      </c>
      <c r="H2256" t="inlineStr">
        <is>
          <t>€</t>
        </is>
      </c>
    </row>
    <row r="2257">
      <c r="A2257" s="257" t="n"/>
      <c r="B2257" s="284" t="inlineStr">
        <is>
          <t>-</t>
        </is>
      </c>
      <c r="C2257">
        <f>IF(Extractions!J532&lt;&gt;0,Extractions!C532,"")</f>
        <v/>
      </c>
      <c r="D2257" t="inlineStr">
        <is>
          <t>Taux PAS =</t>
        </is>
      </c>
      <c r="E2257" s="349">
        <f>IF(C2257&lt;&gt;"",Extractions!I532,"")</f>
        <v/>
      </c>
      <c r="F2257" t="inlineStr">
        <is>
          <t>%      soit</t>
        </is>
      </c>
      <c r="G2257">
        <f>IF(C2257&lt;&gt;"",Extractions!J532,"")</f>
        <v/>
      </c>
      <c r="H2257" t="inlineStr">
        <is>
          <t>€</t>
        </is>
      </c>
    </row>
    <row r="2258">
      <c r="A2258" s="257" t="n"/>
      <c r="B2258" s="284" t="inlineStr">
        <is>
          <t>-</t>
        </is>
      </c>
      <c r="C2258">
        <f>IF(Extractions!J533&lt;&gt;0,Extractions!C533,"")</f>
        <v/>
      </c>
      <c r="D2258" t="inlineStr">
        <is>
          <t>Taux PAS =</t>
        </is>
      </c>
      <c r="E2258" s="349">
        <f>IF(C2258&lt;&gt;"",Extractions!I533,"")</f>
        <v/>
      </c>
      <c r="F2258" t="inlineStr">
        <is>
          <t>%      soit</t>
        </is>
      </c>
      <c r="G2258">
        <f>IF(C2258&lt;&gt;"",Extractions!J533,"")</f>
        <v/>
      </c>
      <c r="H2258" t="inlineStr">
        <is>
          <t>€</t>
        </is>
      </c>
    </row>
    <row r="2259">
      <c r="A2259" s="257" t="n"/>
      <c r="B2259" s="284" t="inlineStr">
        <is>
          <t>-</t>
        </is>
      </c>
      <c r="C2259">
        <f>IF(Extractions!J534&lt;&gt;0,Extractions!C534,"")</f>
        <v/>
      </c>
      <c r="D2259" t="inlineStr">
        <is>
          <t>Taux PAS =</t>
        </is>
      </c>
      <c r="E2259" s="349">
        <f>IF(C2259&lt;&gt;"",Extractions!I534,"")</f>
        <v/>
      </c>
      <c r="F2259" t="inlineStr">
        <is>
          <t>%      soit</t>
        </is>
      </c>
      <c r="G2259">
        <f>IF(C2259&lt;&gt;"",Extractions!J534,"")</f>
        <v/>
      </c>
      <c r="H2259" t="inlineStr">
        <is>
          <t>€</t>
        </is>
      </c>
    </row>
    <row r="2260">
      <c r="A2260" s="257" t="n"/>
      <c r="B2260" s="284" t="inlineStr">
        <is>
          <t>-</t>
        </is>
      </c>
      <c r="C2260">
        <f>IF(Extractions!J535&lt;&gt;0,Extractions!C535,"")</f>
        <v/>
      </c>
      <c r="D2260" t="inlineStr">
        <is>
          <t>Taux PAS =</t>
        </is>
      </c>
      <c r="E2260" s="349">
        <f>IF(C2260&lt;&gt;"",Extractions!I535,"")</f>
        <v/>
      </c>
      <c r="F2260" t="inlineStr">
        <is>
          <t>%      soit</t>
        </is>
      </c>
      <c r="G2260">
        <f>IF(C2260&lt;&gt;"",Extractions!J535,"")</f>
        <v/>
      </c>
      <c r="H2260" t="inlineStr">
        <is>
          <t>€</t>
        </is>
      </c>
    </row>
    <row r="2261">
      <c r="A2261" s="257" t="n"/>
      <c r="B2261" s="284" t="inlineStr">
        <is>
          <t>-</t>
        </is>
      </c>
      <c r="C2261">
        <f>IF(Extractions!J536&lt;&gt;0,Extractions!C536,"")</f>
        <v/>
      </c>
      <c r="D2261" t="inlineStr">
        <is>
          <t>Taux PAS =</t>
        </is>
      </c>
      <c r="E2261" s="349">
        <f>IF(C2261&lt;&gt;"",Extractions!I536,"")</f>
        <v/>
      </c>
      <c r="F2261" t="inlineStr">
        <is>
          <t>%      soit</t>
        </is>
      </c>
      <c r="G2261">
        <f>IF(C2261&lt;&gt;"",Extractions!J536,"")</f>
        <v/>
      </c>
      <c r="H2261" t="inlineStr">
        <is>
          <t>€</t>
        </is>
      </c>
    </row>
    <row r="2262">
      <c r="A2262" s="257" t="n"/>
      <c r="B2262" s="284" t="inlineStr">
        <is>
          <t>-</t>
        </is>
      </c>
      <c r="C2262">
        <f>IF(Extractions!J537&lt;&gt;0,Extractions!C537,"")</f>
        <v/>
      </c>
      <c r="D2262" t="inlineStr">
        <is>
          <t>Taux PAS =</t>
        </is>
      </c>
      <c r="E2262" s="349">
        <f>IF(C2262&lt;&gt;"",Extractions!I537,"")</f>
        <v/>
      </c>
      <c r="F2262" t="inlineStr">
        <is>
          <t>%      soit</t>
        </is>
      </c>
      <c r="G2262">
        <f>IF(C2262&lt;&gt;"",Extractions!J537,"")</f>
        <v/>
      </c>
      <c r="H2262" t="inlineStr">
        <is>
          <t>€</t>
        </is>
      </c>
    </row>
    <row r="2263">
      <c r="A2263" s="257" t="n"/>
      <c r="B2263" s="284" t="inlineStr">
        <is>
          <t>-</t>
        </is>
      </c>
      <c r="C2263">
        <f>IF(Extractions!J538&lt;&gt;0,Extractions!C538,"")</f>
        <v/>
      </c>
      <c r="D2263" t="inlineStr">
        <is>
          <t>Taux PAS =</t>
        </is>
      </c>
      <c r="E2263" s="349">
        <f>IF(C2263&lt;&gt;"",Extractions!I538,"")</f>
        <v/>
      </c>
      <c r="F2263" t="inlineStr">
        <is>
          <t>%      soit</t>
        </is>
      </c>
      <c r="G2263">
        <f>IF(C2263&lt;&gt;"",Extractions!J538,"")</f>
        <v/>
      </c>
      <c r="H2263" t="inlineStr">
        <is>
          <t>€</t>
        </is>
      </c>
    </row>
    <row r="2264">
      <c r="A2264" s="257" t="n"/>
      <c r="B2264" s="284" t="inlineStr">
        <is>
          <t>-</t>
        </is>
      </c>
      <c r="C2264">
        <f>IF(Extractions!J539&lt;&gt;0,Extractions!C539,"")</f>
        <v/>
      </c>
      <c r="D2264" t="inlineStr">
        <is>
          <t>Taux PAS =</t>
        </is>
      </c>
      <c r="E2264" s="349">
        <f>IF(C2264&lt;&gt;"",Extractions!I539,"")</f>
        <v/>
      </c>
      <c r="F2264" t="inlineStr">
        <is>
          <t>%      soit</t>
        </is>
      </c>
      <c r="G2264">
        <f>IF(C2264&lt;&gt;"",Extractions!J539,"")</f>
        <v/>
      </c>
      <c r="H2264" t="inlineStr">
        <is>
          <t>€</t>
        </is>
      </c>
    </row>
    <row r="2265">
      <c r="A2265" s="257" t="n"/>
      <c r="B2265" s="284" t="inlineStr">
        <is>
          <t>-</t>
        </is>
      </c>
      <c r="C2265">
        <f>IF(Extractions!J540&lt;&gt;0,Extractions!C540,"")</f>
        <v/>
      </c>
      <c r="D2265" t="inlineStr">
        <is>
          <t>Taux PAS =</t>
        </is>
      </c>
      <c r="E2265" s="349">
        <f>IF(C2265&lt;&gt;"",Extractions!I540,"")</f>
        <v/>
      </c>
      <c r="F2265" t="inlineStr">
        <is>
          <t>%      soit</t>
        </is>
      </c>
      <c r="G2265">
        <f>IF(C2265&lt;&gt;"",Extractions!J540,"")</f>
        <v/>
      </c>
      <c r="H2265" t="inlineStr">
        <is>
          <t>€</t>
        </is>
      </c>
    </row>
    <row r="2266">
      <c r="A2266" s="257" t="n"/>
      <c r="B2266" s="284" t="inlineStr">
        <is>
          <t>-</t>
        </is>
      </c>
      <c r="C2266">
        <f>IF(Extractions!J541&lt;&gt;0,Extractions!C541,"")</f>
        <v/>
      </c>
      <c r="D2266" t="inlineStr">
        <is>
          <t>Taux PAS =</t>
        </is>
      </c>
      <c r="E2266" s="349">
        <f>IF(C2266&lt;&gt;"",Extractions!I541,"")</f>
        <v/>
      </c>
      <c r="F2266" t="inlineStr">
        <is>
          <t>%      soit</t>
        </is>
      </c>
      <c r="G2266">
        <f>IF(C2266&lt;&gt;"",Extractions!J541,"")</f>
        <v/>
      </c>
      <c r="H2266" t="inlineStr">
        <is>
          <t>€</t>
        </is>
      </c>
    </row>
    <row r="2267">
      <c r="A2267" s="257" t="n"/>
      <c r="B2267" s="284" t="inlineStr">
        <is>
          <t>-</t>
        </is>
      </c>
      <c r="C2267">
        <f>IF(Extractions!J542&lt;&gt;0,Extractions!C542,"")</f>
        <v/>
      </c>
      <c r="D2267" t="inlineStr">
        <is>
          <t>Taux PAS =</t>
        </is>
      </c>
      <c r="E2267" s="349">
        <f>IF(C2267&lt;&gt;"",Extractions!I542,"")</f>
        <v/>
      </c>
      <c r="F2267" t="inlineStr">
        <is>
          <t>%      soit</t>
        </is>
      </c>
      <c r="G2267">
        <f>IF(C2267&lt;&gt;"",Extractions!J542,"")</f>
        <v/>
      </c>
      <c r="H2267" t="inlineStr">
        <is>
          <t>€</t>
        </is>
      </c>
    </row>
    <row r="2268">
      <c r="A2268" s="257" t="n"/>
      <c r="B2268" s="284" t="inlineStr">
        <is>
          <t>-</t>
        </is>
      </c>
      <c r="C2268">
        <f>IF(Extractions!J543&lt;&gt;0,Extractions!C543,"")</f>
        <v/>
      </c>
      <c r="D2268" t="inlineStr">
        <is>
          <t>Taux PAS =</t>
        </is>
      </c>
      <c r="E2268" s="349">
        <f>IF(C2268&lt;&gt;"",Extractions!I543,"")</f>
        <v/>
      </c>
      <c r="F2268" t="inlineStr">
        <is>
          <t>%      soit</t>
        </is>
      </c>
      <c r="G2268">
        <f>IF(C2268&lt;&gt;"",Extractions!J543,"")</f>
        <v/>
      </c>
      <c r="H2268" t="inlineStr">
        <is>
          <t>€</t>
        </is>
      </c>
    </row>
    <row r="2269">
      <c r="A2269" s="257" t="n"/>
      <c r="B2269" s="284" t="inlineStr">
        <is>
          <t>-</t>
        </is>
      </c>
      <c r="C2269">
        <f>IF(Extractions!J544&lt;&gt;0,Extractions!C544,"")</f>
        <v/>
      </c>
      <c r="D2269" t="inlineStr">
        <is>
          <t>Taux PAS =</t>
        </is>
      </c>
      <c r="E2269" s="349">
        <f>IF(C2269&lt;&gt;"",Extractions!I544,"")</f>
        <v/>
      </c>
      <c r="F2269" t="inlineStr">
        <is>
          <t>%      soit</t>
        </is>
      </c>
      <c r="G2269">
        <f>IF(C2269&lt;&gt;"",Extractions!J544,"")</f>
        <v/>
      </c>
      <c r="H2269" t="inlineStr">
        <is>
          <t>€</t>
        </is>
      </c>
    </row>
    <row r="2270">
      <c r="A2270" s="257" t="n"/>
      <c r="B2270" s="284" t="inlineStr">
        <is>
          <t>-</t>
        </is>
      </c>
      <c r="C2270">
        <f>IF(Extractions!J545&lt;&gt;0,Extractions!C545,"")</f>
        <v/>
      </c>
      <c r="D2270" t="inlineStr">
        <is>
          <t>Taux PAS =</t>
        </is>
      </c>
      <c r="E2270" s="349">
        <f>IF(C2270&lt;&gt;"",Extractions!I545,"")</f>
        <v/>
      </c>
      <c r="F2270" t="inlineStr">
        <is>
          <t>%      soit</t>
        </is>
      </c>
      <c r="G2270">
        <f>IF(C2270&lt;&gt;"",Extractions!J545,"")</f>
        <v/>
      </c>
      <c r="H2270" t="inlineStr">
        <is>
          <t>€</t>
        </is>
      </c>
    </row>
    <row r="2271">
      <c r="A2271" s="257" t="n"/>
      <c r="B2271" s="284" t="inlineStr">
        <is>
          <t>-</t>
        </is>
      </c>
      <c r="C2271">
        <f>IF(Extractions!J546&lt;&gt;0,Extractions!C546,"")</f>
        <v/>
      </c>
      <c r="D2271" t="inlineStr">
        <is>
          <t>Taux PAS =</t>
        </is>
      </c>
      <c r="E2271" s="349">
        <f>IF(C2271&lt;&gt;"",Extractions!I546,"")</f>
        <v/>
      </c>
      <c r="F2271" t="inlineStr">
        <is>
          <t>%      soit</t>
        </is>
      </c>
      <c r="G2271">
        <f>IF(C2271&lt;&gt;"",Extractions!J546,"")</f>
        <v/>
      </c>
      <c r="H2271" t="inlineStr">
        <is>
          <t>€</t>
        </is>
      </c>
    </row>
    <row r="2272">
      <c r="A2272" s="257" t="n"/>
      <c r="B2272" s="284" t="inlineStr">
        <is>
          <t>-</t>
        </is>
      </c>
      <c r="C2272">
        <f>IF(Extractions!J547&lt;&gt;0,Extractions!C547,"")</f>
        <v/>
      </c>
      <c r="D2272" t="inlineStr">
        <is>
          <t>Taux PAS =</t>
        </is>
      </c>
      <c r="E2272" s="349">
        <f>IF(C2272&lt;&gt;"",Extractions!I547,"")</f>
        <v/>
      </c>
      <c r="F2272" t="inlineStr">
        <is>
          <t>%      soit</t>
        </is>
      </c>
      <c r="G2272">
        <f>IF(C2272&lt;&gt;"",Extractions!J547,"")</f>
        <v/>
      </c>
      <c r="H2272" t="inlineStr">
        <is>
          <t>€</t>
        </is>
      </c>
    </row>
    <row r="2273">
      <c r="A2273" s="257" t="n"/>
      <c r="B2273" s="284" t="inlineStr">
        <is>
          <t>-</t>
        </is>
      </c>
      <c r="C2273">
        <f>IF(Extractions!J548&lt;&gt;0,Extractions!C548,"")</f>
        <v/>
      </c>
      <c r="D2273" t="inlineStr">
        <is>
          <t>Taux PAS =</t>
        </is>
      </c>
      <c r="E2273" s="349">
        <f>IF(C2273&lt;&gt;"",Extractions!I548,"")</f>
        <v/>
      </c>
      <c r="F2273" t="inlineStr">
        <is>
          <t>%      soit</t>
        </is>
      </c>
      <c r="G2273">
        <f>IF(C2273&lt;&gt;"",Extractions!J548,"")</f>
        <v/>
      </c>
      <c r="H2273" t="inlineStr">
        <is>
          <t>€</t>
        </is>
      </c>
    </row>
    <row r="2274">
      <c r="A2274" s="257" t="n"/>
      <c r="B2274" s="284" t="inlineStr">
        <is>
          <t>-</t>
        </is>
      </c>
      <c r="C2274">
        <f>IF(Extractions!J549&lt;&gt;0,Extractions!C549,"")</f>
        <v/>
      </c>
      <c r="D2274" t="inlineStr">
        <is>
          <t>Taux PAS =</t>
        </is>
      </c>
      <c r="E2274" s="349">
        <f>IF(C2274&lt;&gt;"",Extractions!I549,"")</f>
        <v/>
      </c>
      <c r="F2274" t="inlineStr">
        <is>
          <t>%      soit</t>
        </is>
      </c>
      <c r="G2274">
        <f>IF(C2274&lt;&gt;"",Extractions!J549,"")</f>
        <v/>
      </c>
      <c r="H2274" t="inlineStr">
        <is>
          <t>€</t>
        </is>
      </c>
    </row>
    <row r="2275">
      <c r="A2275" s="257" t="n"/>
      <c r="B2275" s="284" t="inlineStr">
        <is>
          <t>-</t>
        </is>
      </c>
      <c r="C2275">
        <f>IF(Extractions!J550&lt;&gt;0,Extractions!C550,"")</f>
        <v/>
      </c>
      <c r="D2275" t="inlineStr">
        <is>
          <t>Taux PAS =</t>
        </is>
      </c>
      <c r="E2275" s="349">
        <f>IF(C2275&lt;&gt;"",Extractions!I550,"")</f>
        <v/>
      </c>
      <c r="F2275" t="inlineStr">
        <is>
          <t>%      soit</t>
        </is>
      </c>
      <c r="G2275">
        <f>IF(C2275&lt;&gt;"",Extractions!J550,"")</f>
        <v/>
      </c>
      <c r="H2275" t="inlineStr">
        <is>
          <t>€</t>
        </is>
      </c>
    </row>
    <row r="2276">
      <c r="A2276" s="257" t="n"/>
      <c r="B2276" s="284" t="inlineStr">
        <is>
          <t>-</t>
        </is>
      </c>
      <c r="C2276">
        <f>IF(Extractions!J551&lt;&gt;0,Extractions!C551,"")</f>
        <v/>
      </c>
      <c r="D2276" t="inlineStr">
        <is>
          <t>Taux PAS =</t>
        </is>
      </c>
      <c r="E2276" s="349">
        <f>IF(C2276&lt;&gt;"",Extractions!I551,"")</f>
        <v/>
      </c>
      <c r="F2276" t="inlineStr">
        <is>
          <t>%      soit</t>
        </is>
      </c>
      <c r="G2276">
        <f>IF(C2276&lt;&gt;"",Extractions!J551,"")</f>
        <v/>
      </c>
      <c r="H2276" t="inlineStr">
        <is>
          <t>€</t>
        </is>
      </c>
    </row>
    <row r="2277">
      <c r="A2277" s="257" t="n"/>
      <c r="B2277" s="284" t="inlineStr">
        <is>
          <t>-</t>
        </is>
      </c>
      <c r="C2277">
        <f>IF(Extractions!J552&lt;&gt;0,Extractions!C552,"")</f>
        <v/>
      </c>
      <c r="D2277" t="inlineStr">
        <is>
          <t>Taux PAS =</t>
        </is>
      </c>
      <c r="E2277" s="349">
        <f>IF(C2277&lt;&gt;"",Extractions!I552,"")</f>
        <v/>
      </c>
      <c r="F2277" t="inlineStr">
        <is>
          <t>%      soit</t>
        </is>
      </c>
      <c r="G2277">
        <f>IF(C2277&lt;&gt;"",Extractions!J552,"")</f>
        <v/>
      </c>
      <c r="H2277" t="inlineStr">
        <is>
          <t>€</t>
        </is>
      </c>
    </row>
    <row r="2278">
      <c r="A2278" s="257" t="n"/>
      <c r="B2278" s="284" t="inlineStr">
        <is>
          <t>-</t>
        </is>
      </c>
      <c r="C2278">
        <f>IF(Extractions!J553&lt;&gt;0,Extractions!C553,"")</f>
        <v/>
      </c>
      <c r="D2278" t="inlineStr">
        <is>
          <t>Taux PAS =</t>
        </is>
      </c>
      <c r="E2278" s="349">
        <f>IF(C2278&lt;&gt;"",Extractions!I553,"")</f>
        <v/>
      </c>
      <c r="F2278" t="inlineStr">
        <is>
          <t>%      soit</t>
        </is>
      </c>
      <c r="G2278">
        <f>IF(C2278&lt;&gt;"",Extractions!J553,"")</f>
        <v/>
      </c>
      <c r="H2278" t="inlineStr">
        <is>
          <t>€</t>
        </is>
      </c>
    </row>
    <row r="2279">
      <c r="A2279" s="257" t="n"/>
      <c r="B2279" s="284" t="inlineStr">
        <is>
          <t>-</t>
        </is>
      </c>
      <c r="C2279">
        <f>IF(Extractions!J554&lt;&gt;0,Extractions!C554,"")</f>
        <v/>
      </c>
      <c r="D2279" t="inlineStr">
        <is>
          <t>Taux PAS =</t>
        </is>
      </c>
      <c r="E2279" s="349">
        <f>IF(C2279&lt;&gt;"",Extractions!I554,"")</f>
        <v/>
      </c>
      <c r="F2279" t="inlineStr">
        <is>
          <t>%      soit</t>
        </is>
      </c>
      <c r="G2279">
        <f>IF(C2279&lt;&gt;"",Extractions!J554,"")</f>
        <v/>
      </c>
      <c r="H2279" t="inlineStr">
        <is>
          <t>€</t>
        </is>
      </c>
    </row>
    <row r="2280">
      <c r="A2280" s="257" t="n"/>
      <c r="B2280" s="284" t="inlineStr">
        <is>
          <t>-</t>
        </is>
      </c>
      <c r="C2280">
        <f>IF(Extractions!J555&lt;&gt;0,Extractions!C555,"")</f>
        <v/>
      </c>
      <c r="D2280" t="inlineStr">
        <is>
          <t>Taux PAS =</t>
        </is>
      </c>
      <c r="E2280" s="349">
        <f>IF(C2280&lt;&gt;"",Extractions!I555,"")</f>
        <v/>
      </c>
      <c r="F2280" t="inlineStr">
        <is>
          <t>%      soit</t>
        </is>
      </c>
      <c r="G2280">
        <f>IF(C2280&lt;&gt;"",Extractions!J555,"")</f>
        <v/>
      </c>
      <c r="H2280" t="inlineStr">
        <is>
          <t>€</t>
        </is>
      </c>
    </row>
    <row r="2281">
      <c r="A2281" s="257" t="n"/>
      <c r="B2281" s="284" t="inlineStr">
        <is>
          <t>-</t>
        </is>
      </c>
      <c r="C2281">
        <f>IF(Extractions!J556&lt;&gt;0,Extractions!C556,"")</f>
        <v/>
      </c>
      <c r="D2281" t="inlineStr">
        <is>
          <t>Taux PAS =</t>
        </is>
      </c>
      <c r="E2281" s="349">
        <f>IF(C2281&lt;&gt;"",Extractions!I556,"")</f>
        <v/>
      </c>
      <c r="F2281" t="inlineStr">
        <is>
          <t>%      soit</t>
        </is>
      </c>
      <c r="G2281">
        <f>IF(C2281&lt;&gt;"",Extractions!J556,"")</f>
        <v/>
      </c>
      <c r="H2281" t="inlineStr">
        <is>
          <t>€</t>
        </is>
      </c>
    </row>
    <row r="2282">
      <c r="A2282" s="257" t="n"/>
      <c r="B2282" s="284" t="inlineStr">
        <is>
          <t>-</t>
        </is>
      </c>
      <c r="C2282">
        <f>IF(Extractions!J557&lt;&gt;0,Extractions!C557,"")</f>
        <v/>
      </c>
      <c r="D2282" t="inlineStr">
        <is>
          <t>Taux PAS =</t>
        </is>
      </c>
      <c r="E2282" s="349">
        <f>IF(C2282&lt;&gt;"",Extractions!I557,"")</f>
        <v/>
      </c>
      <c r="F2282" t="inlineStr">
        <is>
          <t>%      soit</t>
        </is>
      </c>
      <c r="G2282">
        <f>IF(C2282&lt;&gt;"",Extractions!J557,"")</f>
        <v/>
      </c>
      <c r="H2282" t="inlineStr">
        <is>
          <t>€</t>
        </is>
      </c>
    </row>
    <row r="2283">
      <c r="A2283" s="257" t="n"/>
      <c r="B2283" s="284" t="inlineStr">
        <is>
          <t>-</t>
        </is>
      </c>
      <c r="C2283">
        <f>IF(Extractions!J558&lt;&gt;0,Extractions!C558,"")</f>
        <v/>
      </c>
      <c r="D2283" t="inlineStr">
        <is>
          <t>Taux PAS =</t>
        </is>
      </c>
      <c r="E2283" s="349">
        <f>IF(C2283&lt;&gt;"",Extractions!I558,"")</f>
        <v/>
      </c>
      <c r="F2283" t="inlineStr">
        <is>
          <t>%      soit</t>
        </is>
      </c>
      <c r="G2283">
        <f>IF(C2283&lt;&gt;"",Extractions!J558,"")</f>
        <v/>
      </c>
      <c r="H2283" t="inlineStr">
        <is>
          <t>€</t>
        </is>
      </c>
    </row>
    <row r="2284">
      <c r="A2284" s="257" t="n"/>
      <c r="B2284" s="284" t="inlineStr">
        <is>
          <t>-</t>
        </is>
      </c>
      <c r="C2284">
        <f>IF(Extractions!J559&lt;&gt;0,Extractions!C559,"")</f>
        <v/>
      </c>
      <c r="D2284" t="inlineStr">
        <is>
          <t>Taux PAS =</t>
        </is>
      </c>
      <c r="E2284" s="349">
        <f>IF(C2284&lt;&gt;"",Extractions!I559,"")</f>
        <v/>
      </c>
      <c r="F2284" t="inlineStr">
        <is>
          <t>%      soit</t>
        </is>
      </c>
      <c r="G2284">
        <f>IF(C2284&lt;&gt;"",Extractions!J559,"")</f>
        <v/>
      </c>
      <c r="H2284" t="inlineStr">
        <is>
          <t>€</t>
        </is>
      </c>
    </row>
    <row r="2285">
      <c r="A2285" s="257" t="n"/>
      <c r="B2285" s="284" t="inlineStr">
        <is>
          <t>-</t>
        </is>
      </c>
      <c r="C2285">
        <f>IF(Extractions!J560&lt;&gt;0,Extractions!C560,"")</f>
        <v/>
      </c>
      <c r="D2285" t="inlineStr">
        <is>
          <t>Taux PAS =</t>
        </is>
      </c>
      <c r="E2285" s="349">
        <f>IF(C2285&lt;&gt;"",Extractions!I560,"")</f>
        <v/>
      </c>
      <c r="F2285" t="inlineStr">
        <is>
          <t>%      soit</t>
        </is>
      </c>
      <c r="G2285">
        <f>IF(C2285&lt;&gt;"",Extractions!J560,"")</f>
        <v/>
      </c>
      <c r="H2285" t="inlineStr">
        <is>
          <t>€</t>
        </is>
      </c>
    </row>
    <row r="2286">
      <c r="A2286" s="257" t="n"/>
      <c r="B2286" s="284" t="inlineStr">
        <is>
          <t>-</t>
        </is>
      </c>
      <c r="C2286">
        <f>IF(Extractions!J561&lt;&gt;0,Extractions!C561,"")</f>
        <v/>
      </c>
      <c r="D2286" t="inlineStr">
        <is>
          <t>Taux PAS =</t>
        </is>
      </c>
      <c r="E2286" s="349">
        <f>IF(C2286&lt;&gt;"",Extractions!I561,"")</f>
        <v/>
      </c>
      <c r="F2286" t="inlineStr">
        <is>
          <t>%      soit</t>
        </is>
      </c>
      <c r="G2286">
        <f>IF(C2286&lt;&gt;"",Extractions!J561,"")</f>
        <v/>
      </c>
      <c r="H2286" t="inlineStr">
        <is>
          <t>€</t>
        </is>
      </c>
    </row>
    <row r="2287">
      <c r="A2287" s="257" t="n"/>
      <c r="B2287" s="284" t="inlineStr">
        <is>
          <t>-</t>
        </is>
      </c>
      <c r="C2287">
        <f>IF(Extractions!J562&lt;&gt;0,Extractions!C562,"")</f>
        <v/>
      </c>
      <c r="D2287" t="inlineStr">
        <is>
          <t>Taux PAS =</t>
        </is>
      </c>
      <c r="E2287" s="349">
        <f>IF(C2287&lt;&gt;"",Extractions!I562,"")</f>
        <v/>
      </c>
      <c r="F2287" t="inlineStr">
        <is>
          <t>%      soit</t>
        </is>
      </c>
      <c r="G2287">
        <f>IF(C2287&lt;&gt;"",Extractions!J562,"")</f>
        <v/>
      </c>
      <c r="H2287" t="inlineStr">
        <is>
          <t>€</t>
        </is>
      </c>
    </row>
    <row r="2288">
      <c r="A2288" s="257" t="n"/>
      <c r="B2288" s="284" t="inlineStr">
        <is>
          <t>-</t>
        </is>
      </c>
      <c r="C2288">
        <f>IF(Extractions!J563&lt;&gt;0,Extractions!C563,"")</f>
        <v/>
      </c>
      <c r="D2288" t="inlineStr">
        <is>
          <t>Taux PAS =</t>
        </is>
      </c>
      <c r="E2288" s="349">
        <f>IF(C2288&lt;&gt;"",Extractions!I563,"")</f>
        <v/>
      </c>
      <c r="F2288" t="inlineStr">
        <is>
          <t>%      soit</t>
        </is>
      </c>
      <c r="G2288">
        <f>IF(C2288&lt;&gt;"",Extractions!J563,"")</f>
        <v/>
      </c>
      <c r="H2288" t="inlineStr">
        <is>
          <t>€</t>
        </is>
      </c>
    </row>
    <row r="2289">
      <c r="A2289" s="257" t="n"/>
      <c r="B2289" s="284" t="inlineStr">
        <is>
          <t>-</t>
        </is>
      </c>
      <c r="C2289">
        <f>IF(Extractions!J564&lt;&gt;0,Extractions!C564,"")</f>
        <v/>
      </c>
      <c r="D2289" t="inlineStr">
        <is>
          <t>Taux PAS =</t>
        </is>
      </c>
      <c r="E2289" s="349">
        <f>IF(C2289&lt;&gt;"",Extractions!I564,"")</f>
        <v/>
      </c>
      <c r="F2289" t="inlineStr">
        <is>
          <t>%      soit</t>
        </is>
      </c>
      <c r="G2289">
        <f>IF(C2289&lt;&gt;"",Extractions!J564,"")</f>
        <v/>
      </c>
      <c r="H2289" t="inlineStr">
        <is>
          <t>€</t>
        </is>
      </c>
    </row>
    <row r="2290">
      <c r="A2290" s="257" t="n"/>
      <c r="B2290" s="284" t="inlineStr">
        <is>
          <t>-</t>
        </is>
      </c>
      <c r="C2290">
        <f>IF(Extractions!J565&lt;&gt;0,Extractions!C565,"")</f>
        <v/>
      </c>
      <c r="D2290" t="inlineStr">
        <is>
          <t>Taux PAS =</t>
        </is>
      </c>
      <c r="E2290" s="349">
        <f>IF(C2290&lt;&gt;"",Extractions!I565,"")</f>
        <v/>
      </c>
      <c r="F2290" t="inlineStr">
        <is>
          <t>%      soit</t>
        </is>
      </c>
      <c r="G2290">
        <f>IF(C2290&lt;&gt;"",Extractions!J565,"")</f>
        <v/>
      </c>
      <c r="H2290" t="inlineStr">
        <is>
          <t>€</t>
        </is>
      </c>
    </row>
    <row r="2291">
      <c r="A2291" s="257" t="n"/>
      <c r="B2291" s="284" t="inlineStr">
        <is>
          <t>-</t>
        </is>
      </c>
      <c r="C2291">
        <f>IF(Extractions!J566&lt;&gt;0,Extractions!C566,"")</f>
        <v/>
      </c>
      <c r="D2291" t="inlineStr">
        <is>
          <t>Taux PAS =</t>
        </is>
      </c>
      <c r="E2291" s="349">
        <f>IF(C2291&lt;&gt;"",Extractions!I566,"")</f>
        <v/>
      </c>
      <c r="F2291" t="inlineStr">
        <is>
          <t>%      soit</t>
        </is>
      </c>
      <c r="G2291">
        <f>IF(C2291&lt;&gt;"",Extractions!J566,"")</f>
        <v/>
      </c>
      <c r="H2291" t="inlineStr">
        <is>
          <t>€</t>
        </is>
      </c>
    </row>
    <row r="2292">
      <c r="A2292" s="257" t="n"/>
      <c r="B2292" s="284" t="inlineStr">
        <is>
          <t>-</t>
        </is>
      </c>
      <c r="C2292">
        <f>IF(Extractions!J567&lt;&gt;0,Extractions!C567,"")</f>
        <v/>
      </c>
      <c r="D2292" t="inlineStr">
        <is>
          <t>Taux PAS =</t>
        </is>
      </c>
      <c r="E2292" s="349">
        <f>IF(C2292&lt;&gt;"",Extractions!I567,"")</f>
        <v/>
      </c>
      <c r="F2292" t="inlineStr">
        <is>
          <t>%      soit</t>
        </is>
      </c>
      <c r="G2292">
        <f>IF(C2292&lt;&gt;"",Extractions!J567,"")</f>
        <v/>
      </c>
      <c r="H2292" t="inlineStr">
        <is>
          <t>€</t>
        </is>
      </c>
    </row>
    <row r="2293">
      <c r="A2293" s="257" t="n"/>
      <c r="B2293" s="284" t="inlineStr">
        <is>
          <t>-</t>
        </is>
      </c>
      <c r="C2293">
        <f>IF(Extractions!J568&lt;&gt;0,Extractions!C568,"")</f>
        <v/>
      </c>
      <c r="D2293" t="inlineStr">
        <is>
          <t>Taux PAS =</t>
        </is>
      </c>
      <c r="E2293" s="349">
        <f>IF(C2293&lt;&gt;"",Extractions!I568,"")</f>
        <v/>
      </c>
      <c r="F2293" t="inlineStr">
        <is>
          <t>%      soit</t>
        </is>
      </c>
      <c r="G2293">
        <f>IF(C2293&lt;&gt;"",Extractions!J568,"")</f>
        <v/>
      </c>
      <c r="H2293" t="inlineStr">
        <is>
          <t>€</t>
        </is>
      </c>
    </row>
    <row r="2294">
      <c r="A2294" s="257" t="n"/>
      <c r="B2294" s="284" t="inlineStr">
        <is>
          <t>-</t>
        </is>
      </c>
      <c r="C2294">
        <f>IF(Extractions!J569&lt;&gt;0,Extractions!C569,"")</f>
        <v/>
      </c>
      <c r="D2294" t="inlineStr">
        <is>
          <t>Taux PAS =</t>
        </is>
      </c>
      <c r="E2294" s="349">
        <f>IF(C2294&lt;&gt;"",Extractions!I569,"")</f>
        <v/>
      </c>
      <c r="F2294" t="inlineStr">
        <is>
          <t>%      soit</t>
        </is>
      </c>
      <c r="G2294">
        <f>IF(C2294&lt;&gt;"",Extractions!J569,"")</f>
        <v/>
      </c>
      <c r="H2294" t="inlineStr">
        <is>
          <t>€</t>
        </is>
      </c>
    </row>
    <row r="2295">
      <c r="A2295" s="257" t="n"/>
      <c r="B2295" s="284" t="inlineStr">
        <is>
          <t>-</t>
        </is>
      </c>
      <c r="C2295">
        <f>IF(Extractions!J570&lt;&gt;0,Extractions!C570,"")</f>
        <v/>
      </c>
      <c r="D2295" t="inlineStr">
        <is>
          <t>Taux PAS =</t>
        </is>
      </c>
      <c r="E2295" s="349">
        <f>IF(C2295&lt;&gt;"",Extractions!I570,"")</f>
        <v/>
      </c>
      <c r="F2295" t="inlineStr">
        <is>
          <t>%      soit</t>
        </is>
      </c>
      <c r="G2295">
        <f>IF(C2295&lt;&gt;"",Extractions!J570,"")</f>
        <v/>
      </c>
      <c r="H2295" t="inlineStr">
        <is>
          <t>€</t>
        </is>
      </c>
    </row>
    <row r="2296">
      <c r="A2296" s="257" t="n"/>
      <c r="B2296" s="284" t="inlineStr">
        <is>
          <t>-</t>
        </is>
      </c>
      <c r="C2296">
        <f>IF(Extractions!J571&lt;&gt;0,Extractions!C571,"")</f>
        <v/>
      </c>
      <c r="D2296" t="inlineStr">
        <is>
          <t>Taux PAS =</t>
        </is>
      </c>
      <c r="E2296" s="349">
        <f>IF(C2296&lt;&gt;"",Extractions!I571,"")</f>
        <v/>
      </c>
      <c r="F2296" t="inlineStr">
        <is>
          <t>%      soit</t>
        </is>
      </c>
      <c r="G2296">
        <f>IF(C2296&lt;&gt;"",Extractions!J571,"")</f>
        <v/>
      </c>
      <c r="H2296" t="inlineStr">
        <is>
          <t>€</t>
        </is>
      </c>
    </row>
    <row r="2297">
      <c r="A2297" s="257" t="n"/>
      <c r="B2297" s="284" t="inlineStr">
        <is>
          <t>-</t>
        </is>
      </c>
      <c r="C2297">
        <f>IF(Extractions!J572&lt;&gt;0,Extractions!C572,"")</f>
        <v/>
      </c>
      <c r="D2297" t="inlineStr">
        <is>
          <t>Taux PAS =</t>
        </is>
      </c>
      <c r="E2297" s="349">
        <f>IF(C2297&lt;&gt;"",Extractions!I572,"")</f>
        <v/>
      </c>
      <c r="F2297" t="inlineStr">
        <is>
          <t>%      soit</t>
        </is>
      </c>
      <c r="G2297">
        <f>IF(C2297&lt;&gt;"",Extractions!J572,"")</f>
        <v/>
      </c>
      <c r="H2297" t="inlineStr">
        <is>
          <t>€</t>
        </is>
      </c>
    </row>
    <row r="2298">
      <c r="A2298" s="257" t="n"/>
      <c r="B2298" s="284" t="inlineStr">
        <is>
          <t>-</t>
        </is>
      </c>
      <c r="C2298">
        <f>IF(Extractions!J573&lt;&gt;0,Extractions!C573,"")</f>
        <v/>
      </c>
      <c r="D2298" t="inlineStr">
        <is>
          <t>Taux PAS =</t>
        </is>
      </c>
      <c r="E2298" s="349">
        <f>IF(C2298&lt;&gt;"",Extractions!I573,"")</f>
        <v/>
      </c>
      <c r="F2298" t="inlineStr">
        <is>
          <t>%      soit</t>
        </is>
      </c>
      <c r="G2298">
        <f>IF(C2298&lt;&gt;"",Extractions!J573,"")</f>
        <v/>
      </c>
      <c r="H2298" t="inlineStr">
        <is>
          <t>€</t>
        </is>
      </c>
    </row>
    <row r="2299">
      <c r="A2299" s="257" t="n"/>
      <c r="B2299" s="284" t="inlineStr">
        <is>
          <t>-</t>
        </is>
      </c>
      <c r="C2299">
        <f>IF(Extractions!J574&lt;&gt;0,Extractions!C574,"")</f>
        <v/>
      </c>
      <c r="D2299" t="inlineStr">
        <is>
          <t>Taux PAS =</t>
        </is>
      </c>
      <c r="E2299" s="349">
        <f>IF(C2299&lt;&gt;"",Extractions!I574,"")</f>
        <v/>
      </c>
      <c r="F2299" t="inlineStr">
        <is>
          <t>%      soit</t>
        </is>
      </c>
      <c r="G2299">
        <f>IF(C2299&lt;&gt;"",Extractions!J574,"")</f>
        <v/>
      </c>
      <c r="H2299" t="inlineStr">
        <is>
          <t>€</t>
        </is>
      </c>
    </row>
    <row r="2300">
      <c r="A2300" s="257" t="n"/>
      <c r="B2300" s="284" t="inlineStr">
        <is>
          <t>-</t>
        </is>
      </c>
      <c r="C2300">
        <f>IF(Extractions!J575&lt;&gt;0,Extractions!C575,"")</f>
        <v/>
      </c>
      <c r="D2300" t="inlineStr">
        <is>
          <t>Taux PAS =</t>
        </is>
      </c>
      <c r="E2300" s="349">
        <f>IF(C2300&lt;&gt;"",Extractions!I575,"")</f>
        <v/>
      </c>
      <c r="F2300" t="inlineStr">
        <is>
          <t>%      soit</t>
        </is>
      </c>
      <c r="G2300">
        <f>IF(C2300&lt;&gt;"",Extractions!J575,"")</f>
        <v/>
      </c>
      <c r="H2300" t="inlineStr">
        <is>
          <t>€</t>
        </is>
      </c>
    </row>
    <row r="2301">
      <c r="A2301" s="257" t="n"/>
      <c r="B2301" s="284" t="inlineStr">
        <is>
          <t>-</t>
        </is>
      </c>
      <c r="C2301">
        <f>IF(Extractions!J576&lt;&gt;0,Extractions!C576,"")</f>
        <v/>
      </c>
      <c r="D2301" t="inlineStr">
        <is>
          <t>Taux PAS =</t>
        </is>
      </c>
      <c r="E2301" s="349">
        <f>IF(C2301&lt;&gt;"",Extractions!I576,"")</f>
        <v/>
      </c>
      <c r="F2301" t="inlineStr">
        <is>
          <t>%      soit</t>
        </is>
      </c>
      <c r="G2301">
        <f>IF(C2301&lt;&gt;"",Extractions!J576,"")</f>
        <v/>
      </c>
      <c r="H2301" t="inlineStr">
        <is>
          <t>€</t>
        </is>
      </c>
    </row>
    <row r="2302">
      <c r="A2302" s="257" t="n"/>
      <c r="B2302" s="284" t="inlineStr">
        <is>
          <t>-</t>
        </is>
      </c>
      <c r="C2302">
        <f>IF(Extractions!J577&lt;&gt;0,Extractions!C577,"")</f>
        <v/>
      </c>
      <c r="D2302" t="inlineStr">
        <is>
          <t>Taux PAS =</t>
        </is>
      </c>
      <c r="E2302" s="349">
        <f>IF(C2302&lt;&gt;"",Extractions!I577,"")</f>
        <v/>
      </c>
      <c r="F2302" t="inlineStr">
        <is>
          <t>%      soit</t>
        </is>
      </c>
      <c r="G2302">
        <f>IF(C2302&lt;&gt;"",Extractions!J577,"")</f>
        <v/>
      </c>
      <c r="H2302" t="inlineStr">
        <is>
          <t>€</t>
        </is>
      </c>
    </row>
    <row r="2303">
      <c r="A2303" s="257" t="n"/>
      <c r="B2303" s="284" t="inlineStr">
        <is>
          <t>-</t>
        </is>
      </c>
      <c r="C2303">
        <f>IF(Extractions!J578&lt;&gt;0,Extractions!C578,"")</f>
        <v/>
      </c>
      <c r="D2303" t="inlineStr">
        <is>
          <t>Taux PAS =</t>
        </is>
      </c>
      <c r="E2303" s="349">
        <f>IF(C2303&lt;&gt;"",Extractions!I578,"")</f>
        <v/>
      </c>
      <c r="F2303" t="inlineStr">
        <is>
          <t>%      soit</t>
        </is>
      </c>
      <c r="G2303">
        <f>IF(C2303&lt;&gt;"",Extractions!J578,"")</f>
        <v/>
      </c>
      <c r="H2303" t="inlineStr">
        <is>
          <t>€</t>
        </is>
      </c>
    </row>
    <row r="2304">
      <c r="A2304" s="257" t="n"/>
      <c r="B2304" s="284" t="inlineStr">
        <is>
          <t>-</t>
        </is>
      </c>
      <c r="C2304">
        <f>IF(Extractions!J579&lt;&gt;0,Extractions!C579,"")</f>
        <v/>
      </c>
      <c r="D2304" t="inlineStr">
        <is>
          <t>Taux PAS =</t>
        </is>
      </c>
      <c r="E2304" s="349">
        <f>IF(C2304&lt;&gt;"",Extractions!I579,"")</f>
        <v/>
      </c>
      <c r="F2304" t="inlineStr">
        <is>
          <t>%      soit</t>
        </is>
      </c>
      <c r="G2304">
        <f>IF(C2304&lt;&gt;"",Extractions!J579,"")</f>
        <v/>
      </c>
      <c r="H2304" t="inlineStr">
        <is>
          <t>€</t>
        </is>
      </c>
    </row>
    <row r="2305">
      <c r="A2305" s="257" t="n"/>
      <c r="B2305" s="284" t="inlineStr">
        <is>
          <t>-</t>
        </is>
      </c>
      <c r="C2305">
        <f>IF(Extractions!J580&lt;&gt;0,Extractions!C580,"")</f>
        <v/>
      </c>
      <c r="D2305" t="inlineStr">
        <is>
          <t>Taux PAS =</t>
        </is>
      </c>
      <c r="E2305" s="349">
        <f>IF(C2305&lt;&gt;"",Extractions!I580,"")</f>
        <v/>
      </c>
      <c r="F2305" t="inlineStr">
        <is>
          <t>%      soit</t>
        </is>
      </c>
      <c r="G2305">
        <f>IF(C2305&lt;&gt;"",Extractions!J580,"")</f>
        <v/>
      </c>
      <c r="H2305" t="inlineStr">
        <is>
          <t>€</t>
        </is>
      </c>
    </row>
    <row r="2306">
      <c r="A2306" s="257" t="n"/>
      <c r="B2306" s="284" t="inlineStr">
        <is>
          <t>-</t>
        </is>
      </c>
      <c r="C2306">
        <f>IF(Extractions!J581&lt;&gt;0,Extractions!C581,"")</f>
        <v/>
      </c>
      <c r="D2306" t="inlineStr">
        <is>
          <t>Taux PAS =</t>
        </is>
      </c>
      <c r="E2306" s="349">
        <f>IF(C2306&lt;&gt;"",Extractions!I581,"")</f>
        <v/>
      </c>
      <c r="F2306" t="inlineStr">
        <is>
          <t>%      soit</t>
        </is>
      </c>
      <c r="G2306">
        <f>IF(C2306&lt;&gt;"",Extractions!J581,"")</f>
        <v/>
      </c>
      <c r="H2306" t="inlineStr">
        <is>
          <t>€</t>
        </is>
      </c>
    </row>
    <row r="2307">
      <c r="A2307" s="257" t="n"/>
      <c r="B2307" s="284" t="inlineStr">
        <is>
          <t>-</t>
        </is>
      </c>
      <c r="C2307">
        <f>IF(Extractions!J582&lt;&gt;0,Extractions!C582,"")</f>
        <v/>
      </c>
      <c r="D2307" t="inlineStr">
        <is>
          <t>Taux PAS =</t>
        </is>
      </c>
      <c r="E2307" s="349">
        <f>IF(C2307&lt;&gt;"",Extractions!I582,"")</f>
        <v/>
      </c>
      <c r="F2307" t="inlineStr">
        <is>
          <t>%      soit</t>
        </is>
      </c>
      <c r="G2307">
        <f>IF(C2307&lt;&gt;"",Extractions!J582,"")</f>
        <v/>
      </c>
      <c r="H2307" t="inlineStr">
        <is>
          <t>€</t>
        </is>
      </c>
    </row>
    <row r="2308">
      <c r="A2308" s="257" t="n"/>
      <c r="B2308" s="284" t="inlineStr">
        <is>
          <t>-</t>
        </is>
      </c>
      <c r="C2308">
        <f>IF(Extractions!J583&lt;&gt;0,Extractions!C583,"")</f>
        <v/>
      </c>
      <c r="D2308" t="inlineStr">
        <is>
          <t>Taux PAS =</t>
        </is>
      </c>
      <c r="E2308" s="349">
        <f>IF(C2308&lt;&gt;"",Extractions!I583,"")</f>
        <v/>
      </c>
      <c r="F2308" t="inlineStr">
        <is>
          <t>%      soit</t>
        </is>
      </c>
      <c r="G2308">
        <f>IF(C2308&lt;&gt;"",Extractions!J583,"")</f>
        <v/>
      </c>
      <c r="H2308" t="inlineStr">
        <is>
          <t>€</t>
        </is>
      </c>
    </row>
    <row r="2309">
      <c r="A2309" s="257" t="n"/>
      <c r="B2309" s="284" t="inlineStr">
        <is>
          <t>-</t>
        </is>
      </c>
      <c r="C2309">
        <f>IF(Extractions!J584&lt;&gt;0,Extractions!C584,"")</f>
        <v/>
      </c>
      <c r="D2309" t="inlineStr">
        <is>
          <t>Taux PAS =</t>
        </is>
      </c>
      <c r="E2309" s="349">
        <f>IF(C2309&lt;&gt;"",Extractions!I584,"")</f>
        <v/>
      </c>
      <c r="F2309" t="inlineStr">
        <is>
          <t>%      soit</t>
        </is>
      </c>
      <c r="G2309">
        <f>IF(C2309&lt;&gt;"",Extractions!J584,"")</f>
        <v/>
      </c>
      <c r="H2309" t="inlineStr">
        <is>
          <t>€</t>
        </is>
      </c>
    </row>
    <row r="2310">
      <c r="A2310" s="257" t="n"/>
      <c r="B2310" s="284" t="inlineStr">
        <is>
          <t>-</t>
        </is>
      </c>
      <c r="C2310">
        <f>IF(Extractions!J585&lt;&gt;0,Extractions!C585,"")</f>
        <v/>
      </c>
      <c r="D2310" t="inlineStr">
        <is>
          <t>Taux PAS =</t>
        </is>
      </c>
      <c r="E2310" s="349">
        <f>IF(C2310&lt;&gt;"",Extractions!I585,"")</f>
        <v/>
      </c>
      <c r="F2310" t="inlineStr">
        <is>
          <t>%      soit</t>
        </is>
      </c>
      <c r="G2310">
        <f>IF(C2310&lt;&gt;"",Extractions!J585,"")</f>
        <v/>
      </c>
      <c r="H2310" t="inlineStr">
        <is>
          <t>€</t>
        </is>
      </c>
    </row>
    <row r="2311">
      <c r="A2311" s="257" t="n"/>
      <c r="B2311" s="284" t="inlineStr">
        <is>
          <t>-</t>
        </is>
      </c>
      <c r="C2311">
        <f>IF(Extractions!J586&lt;&gt;0,Extractions!C586,"")</f>
        <v/>
      </c>
      <c r="D2311" t="inlineStr">
        <is>
          <t>Taux PAS =</t>
        </is>
      </c>
      <c r="E2311" s="349">
        <f>IF(C2311&lt;&gt;"",Extractions!I586,"")</f>
        <v/>
      </c>
      <c r="F2311" t="inlineStr">
        <is>
          <t>%      soit</t>
        </is>
      </c>
      <c r="G2311">
        <f>IF(C2311&lt;&gt;"",Extractions!J586,"")</f>
        <v/>
      </c>
      <c r="H2311" t="inlineStr">
        <is>
          <t>€</t>
        </is>
      </c>
    </row>
    <row r="2312">
      <c r="A2312" s="257" t="n"/>
      <c r="B2312" s="284" t="inlineStr">
        <is>
          <t>-</t>
        </is>
      </c>
      <c r="C2312">
        <f>IF(Extractions!J587&lt;&gt;0,Extractions!C587,"")</f>
        <v/>
      </c>
      <c r="D2312" t="inlineStr">
        <is>
          <t>Taux PAS =</t>
        </is>
      </c>
      <c r="E2312" s="349">
        <f>IF(C2312&lt;&gt;"",Extractions!I587,"")</f>
        <v/>
      </c>
      <c r="F2312" t="inlineStr">
        <is>
          <t>%      soit</t>
        </is>
      </c>
      <c r="G2312">
        <f>IF(C2312&lt;&gt;"",Extractions!J587,"")</f>
        <v/>
      </c>
      <c r="H2312" t="inlineStr">
        <is>
          <t>€</t>
        </is>
      </c>
    </row>
    <row r="2313">
      <c r="A2313" s="257" t="n"/>
      <c r="B2313" s="284" t="inlineStr">
        <is>
          <t>-</t>
        </is>
      </c>
      <c r="C2313">
        <f>IF(Extractions!J588&lt;&gt;0,Extractions!C588,"")</f>
        <v/>
      </c>
      <c r="D2313" t="inlineStr">
        <is>
          <t>Taux PAS =</t>
        </is>
      </c>
      <c r="E2313" s="349">
        <f>IF(C2313&lt;&gt;"",Extractions!I588,"")</f>
        <v/>
      </c>
      <c r="F2313" t="inlineStr">
        <is>
          <t>%      soit</t>
        </is>
      </c>
      <c r="G2313">
        <f>IF(C2313&lt;&gt;"",Extractions!J588,"")</f>
        <v/>
      </c>
      <c r="H2313" t="inlineStr">
        <is>
          <t>€</t>
        </is>
      </c>
    </row>
    <row r="2314">
      <c r="A2314" s="257" t="n"/>
      <c r="B2314" s="284" t="inlineStr">
        <is>
          <t>-</t>
        </is>
      </c>
      <c r="C2314">
        <f>IF(Extractions!J589&lt;&gt;0,Extractions!C589,"")</f>
        <v/>
      </c>
      <c r="D2314" t="inlineStr">
        <is>
          <t>Taux PAS =</t>
        </is>
      </c>
      <c r="E2314" s="349">
        <f>IF(C2314&lt;&gt;"",Extractions!I589,"")</f>
        <v/>
      </c>
      <c r="F2314" t="inlineStr">
        <is>
          <t>%      soit</t>
        </is>
      </c>
      <c r="G2314">
        <f>IF(C2314&lt;&gt;"",Extractions!J589,"")</f>
        <v/>
      </c>
      <c r="H2314" t="inlineStr">
        <is>
          <t>€</t>
        </is>
      </c>
    </row>
    <row r="2315">
      <c r="A2315" s="257" t="n"/>
      <c r="B2315" s="284" t="inlineStr">
        <is>
          <t>-</t>
        </is>
      </c>
      <c r="C2315">
        <f>IF(Extractions!J590&lt;&gt;0,Extractions!C590,"")</f>
        <v/>
      </c>
      <c r="D2315" t="inlineStr">
        <is>
          <t>Taux PAS =</t>
        </is>
      </c>
      <c r="E2315" s="349">
        <f>IF(C2315&lt;&gt;"",Extractions!I590,"")</f>
        <v/>
      </c>
      <c r="F2315" t="inlineStr">
        <is>
          <t>%      soit</t>
        </is>
      </c>
      <c r="G2315">
        <f>IF(C2315&lt;&gt;"",Extractions!J590,"")</f>
        <v/>
      </c>
      <c r="H2315" t="inlineStr">
        <is>
          <t>€</t>
        </is>
      </c>
    </row>
    <row r="2316">
      <c r="A2316" s="257" t="n"/>
      <c r="B2316" s="284" t="inlineStr">
        <is>
          <t>-</t>
        </is>
      </c>
      <c r="C2316">
        <f>IF(Extractions!J591&lt;&gt;0,Extractions!C591,"")</f>
        <v/>
      </c>
      <c r="D2316" t="inlineStr">
        <is>
          <t>Taux PAS =</t>
        </is>
      </c>
      <c r="E2316" s="349">
        <f>IF(C2316&lt;&gt;"",Extractions!I591,"")</f>
        <v/>
      </c>
      <c r="F2316" t="inlineStr">
        <is>
          <t>%      soit</t>
        </is>
      </c>
      <c r="G2316">
        <f>IF(C2316&lt;&gt;"",Extractions!J591,"")</f>
        <v/>
      </c>
      <c r="H2316" t="inlineStr">
        <is>
          <t>€</t>
        </is>
      </c>
    </row>
    <row r="2317">
      <c r="A2317" s="257" t="n"/>
      <c r="B2317" s="284" t="inlineStr">
        <is>
          <t>-</t>
        </is>
      </c>
      <c r="C2317">
        <f>IF(Extractions!J592&lt;&gt;0,Extractions!C592,"")</f>
        <v/>
      </c>
      <c r="D2317" t="inlineStr">
        <is>
          <t>Taux PAS =</t>
        </is>
      </c>
      <c r="E2317" s="349">
        <f>IF(C2317&lt;&gt;"",Extractions!I592,"")</f>
        <v/>
      </c>
      <c r="F2317" t="inlineStr">
        <is>
          <t>%      soit</t>
        </is>
      </c>
      <c r="G2317">
        <f>IF(C2317&lt;&gt;"",Extractions!J592,"")</f>
        <v/>
      </c>
      <c r="H2317" t="inlineStr">
        <is>
          <t>€</t>
        </is>
      </c>
    </row>
    <row r="2318">
      <c r="A2318" s="257" t="n"/>
      <c r="B2318" s="284" t="inlineStr">
        <is>
          <t>-</t>
        </is>
      </c>
      <c r="C2318">
        <f>IF(Extractions!J593&lt;&gt;0,Extractions!C593,"")</f>
        <v/>
      </c>
      <c r="D2318" t="inlineStr">
        <is>
          <t>Taux PAS =</t>
        </is>
      </c>
      <c r="E2318" s="349">
        <f>IF(C2318&lt;&gt;"",Extractions!I593,"")</f>
        <v/>
      </c>
      <c r="F2318" t="inlineStr">
        <is>
          <t>%      soit</t>
        </is>
      </c>
      <c r="G2318">
        <f>IF(C2318&lt;&gt;"",Extractions!J593,"")</f>
        <v/>
      </c>
      <c r="H2318" t="inlineStr">
        <is>
          <t>€</t>
        </is>
      </c>
    </row>
    <row r="2319">
      <c r="A2319" s="257" t="n"/>
      <c r="B2319" s="284" t="inlineStr">
        <is>
          <t>-</t>
        </is>
      </c>
      <c r="C2319">
        <f>IF(Extractions!J594&lt;&gt;0,Extractions!C594,"")</f>
        <v/>
      </c>
      <c r="D2319" t="inlineStr">
        <is>
          <t>Taux PAS =</t>
        </is>
      </c>
      <c r="E2319" s="349">
        <f>IF(C2319&lt;&gt;"",Extractions!I594,"")</f>
        <v/>
      </c>
      <c r="F2319" t="inlineStr">
        <is>
          <t>%      soit</t>
        </is>
      </c>
      <c r="G2319">
        <f>IF(C2319&lt;&gt;"",Extractions!J594,"")</f>
        <v/>
      </c>
      <c r="H2319" t="inlineStr">
        <is>
          <t>€</t>
        </is>
      </c>
    </row>
    <row r="2320">
      <c r="A2320" s="257" t="n"/>
      <c r="B2320" s="284" t="inlineStr">
        <is>
          <t>-</t>
        </is>
      </c>
      <c r="C2320">
        <f>IF(Extractions!J595&lt;&gt;0,Extractions!C595,"")</f>
        <v/>
      </c>
      <c r="D2320" t="inlineStr">
        <is>
          <t>Taux PAS =</t>
        </is>
      </c>
      <c r="E2320" s="349">
        <f>IF(C2320&lt;&gt;"",Extractions!I595,"")</f>
        <v/>
      </c>
      <c r="F2320" t="inlineStr">
        <is>
          <t>%      soit</t>
        </is>
      </c>
      <c r="G2320">
        <f>IF(C2320&lt;&gt;"",Extractions!J595,"")</f>
        <v/>
      </c>
      <c r="H2320" t="inlineStr">
        <is>
          <t>€</t>
        </is>
      </c>
    </row>
    <row r="2321">
      <c r="A2321" s="257" t="n"/>
      <c r="B2321" s="284" t="inlineStr">
        <is>
          <t>-</t>
        </is>
      </c>
      <c r="C2321">
        <f>IF(Extractions!J596&lt;&gt;0,Extractions!C596,"")</f>
        <v/>
      </c>
      <c r="D2321" t="inlineStr">
        <is>
          <t>Taux PAS =</t>
        </is>
      </c>
      <c r="E2321" s="349">
        <f>IF(C2321&lt;&gt;"",Extractions!I596,"")</f>
        <v/>
      </c>
      <c r="F2321" t="inlineStr">
        <is>
          <t>%      soit</t>
        </is>
      </c>
      <c r="G2321">
        <f>IF(C2321&lt;&gt;"",Extractions!J596,"")</f>
        <v/>
      </c>
      <c r="H2321" t="inlineStr">
        <is>
          <t>€</t>
        </is>
      </c>
    </row>
    <row r="2322">
      <c r="A2322" s="257" t="n"/>
      <c r="B2322" s="284" t="inlineStr">
        <is>
          <t>-</t>
        </is>
      </c>
      <c r="C2322">
        <f>IF(Extractions!J597&lt;&gt;0,Extractions!C597,"")</f>
        <v/>
      </c>
      <c r="D2322" t="inlineStr">
        <is>
          <t>Taux PAS =</t>
        </is>
      </c>
      <c r="E2322" s="349">
        <f>IF(C2322&lt;&gt;"",Extractions!I597,"")</f>
        <v/>
      </c>
      <c r="F2322" t="inlineStr">
        <is>
          <t>%      soit</t>
        </is>
      </c>
      <c r="G2322">
        <f>IF(C2322&lt;&gt;"",Extractions!J597,"")</f>
        <v/>
      </c>
      <c r="H2322" t="inlineStr">
        <is>
          <t>€</t>
        </is>
      </c>
    </row>
    <row r="2323">
      <c r="A2323" s="257" t="n"/>
      <c r="B2323" s="284" t="inlineStr">
        <is>
          <t>-</t>
        </is>
      </c>
      <c r="C2323">
        <f>IF(Extractions!J598&lt;&gt;0,Extractions!C598,"")</f>
        <v/>
      </c>
      <c r="D2323" t="inlineStr">
        <is>
          <t>Taux PAS =</t>
        </is>
      </c>
      <c r="E2323" s="349">
        <f>IF(C2323&lt;&gt;"",Extractions!I598,"")</f>
        <v/>
      </c>
      <c r="F2323" t="inlineStr">
        <is>
          <t>%      soit</t>
        </is>
      </c>
      <c r="G2323">
        <f>IF(C2323&lt;&gt;"",Extractions!J598,"")</f>
        <v/>
      </c>
      <c r="H2323" t="inlineStr">
        <is>
          <t>€</t>
        </is>
      </c>
    </row>
    <row r="2324">
      <c r="A2324" s="257" t="n"/>
      <c r="B2324" s="284" t="inlineStr">
        <is>
          <t>-</t>
        </is>
      </c>
      <c r="C2324">
        <f>IF(Extractions!J599&lt;&gt;0,Extractions!C599,"")</f>
        <v/>
      </c>
      <c r="D2324" t="inlineStr">
        <is>
          <t>Taux PAS =</t>
        </is>
      </c>
      <c r="E2324" s="349">
        <f>IF(C2324&lt;&gt;"",Extractions!I599,"")</f>
        <v/>
      </c>
      <c r="F2324" t="inlineStr">
        <is>
          <t>%      soit</t>
        </is>
      </c>
      <c r="G2324">
        <f>IF(C2324&lt;&gt;"",Extractions!J599,"")</f>
        <v/>
      </c>
      <c r="H2324" t="inlineStr">
        <is>
          <t>€</t>
        </is>
      </c>
    </row>
    <row r="2325">
      <c r="A2325" s="257" t="n"/>
      <c r="B2325" s="284" t="inlineStr">
        <is>
          <t>-</t>
        </is>
      </c>
      <c r="C2325">
        <f>IF(Extractions!J600&lt;&gt;0,Extractions!C600,"")</f>
        <v/>
      </c>
      <c r="D2325" t="inlineStr">
        <is>
          <t>Taux PAS =</t>
        </is>
      </c>
      <c r="E2325" s="349">
        <f>IF(C2325&lt;&gt;"",Extractions!I600,"")</f>
        <v/>
      </c>
      <c r="F2325" t="inlineStr">
        <is>
          <t>%      soit</t>
        </is>
      </c>
      <c r="G2325">
        <f>IF(C2325&lt;&gt;"",Extractions!J600,"")</f>
        <v/>
      </c>
      <c r="H2325" t="inlineStr">
        <is>
          <t>€</t>
        </is>
      </c>
    </row>
    <row r="2326">
      <c r="A2326" s="257" t="n"/>
      <c r="B2326" s="284" t="inlineStr">
        <is>
          <t>-</t>
        </is>
      </c>
      <c r="C2326">
        <f>IF(Extractions!J601&lt;&gt;0,Extractions!C601,"")</f>
        <v/>
      </c>
      <c r="D2326" t="inlineStr">
        <is>
          <t>Taux PAS =</t>
        </is>
      </c>
      <c r="E2326" s="349">
        <f>IF(C2326&lt;&gt;"",Extractions!I601,"")</f>
        <v/>
      </c>
      <c r="F2326" t="inlineStr">
        <is>
          <t>%      soit</t>
        </is>
      </c>
      <c r="G2326">
        <f>IF(C2326&lt;&gt;"",Extractions!J601,"")</f>
        <v/>
      </c>
      <c r="H2326" t="inlineStr">
        <is>
          <t>€</t>
        </is>
      </c>
    </row>
    <row r="2327">
      <c r="A2327" s="257" t="n"/>
      <c r="B2327" s="284" t="inlineStr">
        <is>
          <t>-</t>
        </is>
      </c>
      <c r="C2327">
        <f>IF(Extractions!J602&lt;&gt;0,Extractions!C602,"")</f>
        <v/>
      </c>
      <c r="D2327" t="inlineStr">
        <is>
          <t>Taux PAS =</t>
        </is>
      </c>
      <c r="E2327" s="349">
        <f>IF(C2327&lt;&gt;"",Extractions!I602,"")</f>
        <v/>
      </c>
      <c r="F2327" t="inlineStr">
        <is>
          <t>%      soit</t>
        </is>
      </c>
      <c r="G2327">
        <f>IF(C2327&lt;&gt;"",Extractions!J602,"")</f>
        <v/>
      </c>
      <c r="H2327" t="inlineStr">
        <is>
          <t>€</t>
        </is>
      </c>
    </row>
    <row r="2328">
      <c r="A2328" s="257" t="n"/>
      <c r="B2328" s="284" t="inlineStr">
        <is>
          <t>-</t>
        </is>
      </c>
      <c r="C2328">
        <f>IF(Extractions!J603&lt;&gt;0,Extractions!C603,"")</f>
        <v/>
      </c>
      <c r="D2328" t="inlineStr">
        <is>
          <t>Taux PAS =</t>
        </is>
      </c>
      <c r="E2328" s="349">
        <f>IF(C2328&lt;&gt;"",Extractions!I603,"")</f>
        <v/>
      </c>
      <c r="F2328" t="inlineStr">
        <is>
          <t>%      soit</t>
        </is>
      </c>
      <c r="G2328">
        <f>IF(C2328&lt;&gt;"",Extractions!J603,"")</f>
        <v/>
      </c>
      <c r="H2328" t="inlineStr">
        <is>
          <t>€</t>
        </is>
      </c>
    </row>
    <row r="2329">
      <c r="A2329" s="257" t="n"/>
      <c r="B2329" s="284" t="inlineStr">
        <is>
          <t>-</t>
        </is>
      </c>
      <c r="C2329">
        <f>IF(Extractions!J604&lt;&gt;0,Extractions!C604,"")</f>
        <v/>
      </c>
      <c r="D2329" t="inlineStr">
        <is>
          <t>Taux PAS =</t>
        </is>
      </c>
      <c r="E2329" s="349">
        <f>IF(C2329&lt;&gt;"",Extractions!I604,"")</f>
        <v/>
      </c>
      <c r="F2329" t="inlineStr">
        <is>
          <t>%      soit</t>
        </is>
      </c>
      <c r="G2329">
        <f>IF(C2329&lt;&gt;"",Extractions!J604,"")</f>
        <v/>
      </c>
      <c r="H2329" t="inlineStr">
        <is>
          <t>€</t>
        </is>
      </c>
    </row>
    <row r="2330">
      <c r="A2330" s="257" t="n"/>
      <c r="B2330" s="284" t="inlineStr">
        <is>
          <t>-</t>
        </is>
      </c>
      <c r="C2330">
        <f>IF(Extractions!J605&lt;&gt;0,Extractions!C605,"")</f>
        <v/>
      </c>
      <c r="D2330" t="inlineStr">
        <is>
          <t>Taux PAS =</t>
        </is>
      </c>
      <c r="E2330" s="349">
        <f>IF(C2330&lt;&gt;"",Extractions!I605,"")</f>
        <v/>
      </c>
      <c r="F2330" t="inlineStr">
        <is>
          <t>%      soit</t>
        </is>
      </c>
      <c r="G2330">
        <f>IF(C2330&lt;&gt;"",Extractions!J605,"")</f>
        <v/>
      </c>
      <c r="H2330" t="inlineStr">
        <is>
          <t>€</t>
        </is>
      </c>
    </row>
  </sheetData>
  <autoFilter ref="B8:H2330"/>
  <pageMargins left="0.7" right="0.7" top="0.75" bottom="0.75" header="0.3" footer="0.3"/>
  <pageSetup orientation="portrait" paperSize="9" horizontalDpi="4294967293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1"/>
  <sheetViews>
    <sheetView topLeftCell="A4" zoomScale="85" zoomScaleNormal="85" workbookViewId="0">
      <selection activeCell="J20" sqref="J20"/>
    </sheetView>
  </sheetViews>
  <sheetFormatPr baseColWidth="10" defaultRowHeight="15"/>
  <cols>
    <col width="50.140625" bestFit="1" customWidth="1" style="441" min="1" max="1"/>
    <col width="21.85546875" customWidth="1" style="329" min="2" max="2"/>
    <col width="10.140625" customWidth="1" style="441" min="3" max="3"/>
    <col width="14.42578125" customWidth="1" style="329" min="4" max="4"/>
    <col width="39.140625" customWidth="1" style="329" min="5" max="5"/>
    <col width="5.42578125" customWidth="1" style="329" min="6" max="6"/>
    <col width="29.28515625" customWidth="1" style="441" min="7" max="7"/>
    <col width="9.28515625" bestFit="1" customWidth="1" style="441" min="8" max="8"/>
  </cols>
  <sheetData>
    <row r="1">
      <c r="A1" t="inlineStr">
        <is>
          <t>Brut</t>
        </is>
      </c>
      <c r="C1" s="103" t="n"/>
      <c r="E1" s="104" t="inlineStr">
        <is>
          <t>JCOT Rub 3750 (Base) Forf. Soc. Prévoyance</t>
        </is>
      </c>
      <c r="F1" s="104" t="n"/>
    </row>
    <row r="2">
      <c r="A2" t="inlineStr">
        <is>
          <t>JCOT Rub 3211 (Base) TA (J mat)</t>
        </is>
      </c>
      <c r="B2" s="105">
        <f>'Tempo-Banco'!C62</f>
        <v/>
      </c>
      <c r="C2" s="103" t="n"/>
      <c r="D2" s="106" t="n"/>
      <c r="E2" s="405">
        <f>D20+D21+D22+D23+D5</f>
        <v/>
      </c>
      <c r="F2" s="408" t="inlineStr">
        <is>
          <t>=</t>
        </is>
      </c>
      <c r="G2" s="405">
        <f>'Tempo-Banco'!C57</f>
        <v/>
      </c>
      <c r="I2" s="111" t="n"/>
    </row>
    <row r="3">
      <c r="A3" t="inlineStr">
        <is>
          <t>JCOT Rub 3212 (Base) TB (J mat)</t>
        </is>
      </c>
      <c r="B3" s="105">
        <f>'Tempo-Banco'!C63</f>
        <v/>
      </c>
      <c r="C3" s="103" t="n"/>
      <c r="D3" s="106" t="n"/>
    </row>
    <row r="4">
      <c r="A4" s="109" t="inlineStr">
        <is>
          <t>Brut</t>
        </is>
      </c>
      <c r="B4" s="110">
        <f>SUM(B2:B3)</f>
        <v/>
      </c>
      <c r="C4" s="103" t="n"/>
      <c r="I4" s="111" t="n"/>
    </row>
    <row r="5">
      <c r="A5" t="inlineStr">
        <is>
          <t>JCOT Rub 3602 (Base) Siaci Mutuelle</t>
        </is>
      </c>
      <c r="B5" s="105">
        <f>'Tempo-Banco'!C70</f>
        <v/>
      </c>
      <c r="C5" s="103" t="n">
        <v>0.06610000000000001</v>
      </c>
      <c r="D5" s="110">
        <f>B5*C5</f>
        <v/>
      </c>
    </row>
    <row r="6">
      <c r="A6" t="inlineStr">
        <is>
          <t>JCOT Rub 3601 (Base) Siaci FG</t>
        </is>
      </c>
      <c r="B6" s="105">
        <f>'Tempo-Banco'!C69</f>
        <v/>
      </c>
      <c r="C6" s="103" t="n">
        <v>0.0244</v>
      </c>
      <c r="D6" s="110">
        <f>B6*C6</f>
        <v/>
      </c>
      <c r="I6" s="111" t="n"/>
    </row>
    <row r="7" ht="74.25" customHeight="1" s="441">
      <c r="A7" t="inlineStr">
        <is>
          <t xml:space="preserve">Rub </t>
        </is>
      </c>
      <c r="B7" s="329" t="n"/>
      <c r="C7" s="103" t="n"/>
      <c r="D7" s="329" t="n"/>
      <c r="E7" s="229" t="n"/>
      <c r="F7" s="229" t="n"/>
      <c r="G7" s="230" t="inlineStr">
        <is>
          <t>JCOT Rub 5100 base + 5102 base + E9 de cette page
CSG CRDS non deduc + non deduc sur hrs sup</t>
        </is>
      </c>
    </row>
    <row r="8" ht="21" customHeight="1" s="441">
      <c r="A8" t="inlineStr">
        <is>
          <t>Base CSG</t>
        </is>
      </c>
      <c r="B8" s="329">
        <f>B4</f>
        <v/>
      </c>
      <c r="C8" s="112" t="n">
        <v>0.9825</v>
      </c>
      <c r="D8" s="106">
        <f>B8*C8</f>
        <v/>
      </c>
      <c r="E8" s="231">
        <f>E2+D8</f>
        <v/>
      </c>
      <c r="F8" s="238" t="n"/>
      <c r="G8" s="405">
        <f>E8+E9</f>
        <v/>
      </c>
      <c r="H8" s="404" t="inlineStr">
        <is>
          <t>=</t>
        </is>
      </c>
      <c r="I8" s="405">
        <f>'Tempo-Banco'!C59+'Tempo-Banco'!C60+E9</f>
        <v/>
      </c>
    </row>
    <row r="9">
      <c r="A9" t="inlineStr">
        <is>
          <t>JRUB Rub 4072+4073 (A payer) Intempéries/chom part</t>
        </is>
      </c>
      <c r="B9" s="105">
        <f>'Tempo-Banco'!C95+'Tempo-Banco'!C97</f>
        <v/>
      </c>
      <c r="C9" s="112" t="n">
        <v>0.9825</v>
      </c>
      <c r="D9" s="106">
        <f>B9*C9</f>
        <v/>
      </c>
      <c r="E9" s="127">
        <f>D9</f>
        <v/>
      </c>
      <c r="F9" s="238" t="n"/>
    </row>
    <row r="10">
      <c r="C10" s="112" t="n"/>
      <c r="D10" s="114" t="n"/>
      <c r="E10" s="113" t="n"/>
      <c r="F10" s="113" t="n"/>
    </row>
    <row r="11">
      <c r="C11" s="112" t="n"/>
      <c r="D11" s="114" t="n"/>
    </row>
    <row r="12">
      <c r="A12" t="inlineStr">
        <is>
          <t>AT</t>
        </is>
      </c>
      <c r="B12" s="329">
        <f>B8</f>
        <v/>
      </c>
      <c r="C12" s="116" t="n">
        <v>0.032</v>
      </c>
      <c r="D12" s="329">
        <f>B12*C12</f>
        <v/>
      </c>
      <c r="E12" s="115" t="inlineStr">
        <is>
          <t>JCOT Rub 3031 (Patron. Mont.) URSSAF AT</t>
        </is>
      </c>
      <c r="F12" s="115" t="n"/>
    </row>
    <row r="13" ht="21" customHeight="1" s="441">
      <c r="C13" s="103" t="n"/>
      <c r="E13" s="405">
        <f>D12</f>
        <v/>
      </c>
      <c r="F13" s="239" t="inlineStr">
        <is>
          <t>=</t>
        </is>
      </c>
      <c r="G13" s="405">
        <f>'Tempo-Banco'!C51</f>
        <v/>
      </c>
      <c r="H13" s="329">
        <f>G13-E13</f>
        <v/>
      </c>
      <c r="I13" t="inlineStr">
        <is>
          <t>régul 2023</t>
        </is>
      </c>
    </row>
    <row r="14">
      <c r="A14" s="406" t="inlineStr">
        <is>
          <t>Mutuelle CAISSE SIACI</t>
        </is>
      </c>
      <c r="C14" s="103" t="n"/>
    </row>
    <row r="15">
      <c r="A15" t="inlineStr">
        <is>
          <t>Hrs Sciaci</t>
        </is>
      </c>
      <c r="B15" s="117">
        <f>B6</f>
        <v/>
      </c>
    </row>
    <row r="16">
      <c r="A16" t="inlineStr">
        <is>
          <t>JCOT Rub 3601 (Base) Heures Trav.</t>
        </is>
      </c>
      <c r="B16" s="105">
        <f>'Tempo-Banco'!C69</f>
        <v/>
      </c>
    </row>
    <row r="17" ht="18.75" customHeight="1" s="441">
      <c r="A17" s="119" t="inlineStr">
        <is>
          <t>Ecart à Justifier</t>
        </is>
      </c>
      <c r="B17" s="120">
        <f>B15-B16</f>
        <v/>
      </c>
      <c r="E17" s="409" t="inlineStr">
        <is>
          <t>pour vérifier</t>
        </is>
      </c>
    </row>
    <row r="18" ht="15.75" customHeight="1" s="441"/>
    <row r="19">
      <c r="A19" s="406" t="inlineStr">
        <is>
          <t>Prévoyance</t>
        </is>
      </c>
    </row>
    <row r="20">
      <c r="A20" s="406" t="inlineStr">
        <is>
          <t>JCOT Rub 3401 (Base) &lt; 414h NC TR1</t>
        </is>
      </c>
      <c r="B20" s="118">
        <f>'Tempo-Banco'!C65</f>
        <v/>
      </c>
      <c r="C20">
        <f>0.508-0.09</f>
        <v/>
      </c>
      <c r="D20" s="329">
        <f>B20*C20%</f>
        <v/>
      </c>
    </row>
    <row r="21">
      <c r="A21" s="406" t="inlineStr">
        <is>
          <t>JCOT Rub 3403 (Base) &gt;414h NC TR1</t>
        </is>
      </c>
      <c r="B21" s="118">
        <f>'Tempo-Banco'!C67</f>
        <v/>
      </c>
      <c r="C21">
        <f>0.636-0.144</f>
        <v/>
      </c>
      <c r="D21" s="329">
        <f>B21*C21%</f>
        <v/>
      </c>
    </row>
    <row r="22">
      <c r="A22" s="406" t="inlineStr">
        <is>
          <t>JCOT Rub 3402 (Base) &lt; 414h NC TR2</t>
        </is>
      </c>
      <c r="B22" s="118">
        <f>'Tempo-Banco'!C66</f>
        <v/>
      </c>
      <c r="C22">
        <f>0.438-0.09</f>
        <v/>
      </c>
      <c r="D22" s="329">
        <f>B22*C22%</f>
        <v/>
      </c>
    </row>
    <row r="23">
      <c r="A23" s="406" t="inlineStr">
        <is>
          <t>JCOT Rub 3404 (Base) &gt;414h NC TR2</t>
        </is>
      </c>
      <c r="B23" s="118">
        <f>'Tempo-Banco'!C68</f>
        <v/>
      </c>
      <c r="C23">
        <f>0.541-0.133</f>
        <v/>
      </c>
      <c r="D23" s="329">
        <f>B23*C23%</f>
        <v/>
      </c>
    </row>
    <row r="24">
      <c r="A24" s="406" t="inlineStr">
        <is>
          <t>Cadre</t>
        </is>
      </c>
      <c r="B24" s="118" t="n"/>
    </row>
    <row r="25">
      <c r="A25" s="119" t="inlineStr">
        <is>
          <t>Ecart à Justifier</t>
        </is>
      </c>
      <c r="B25" s="120">
        <f>B4-(SUM(B20:B24))</f>
        <v/>
      </c>
      <c r="C25" t="inlineStr">
        <is>
          <t>intempérie</t>
        </is>
      </c>
    </row>
    <row r="28">
      <c r="A28" s="55" t="inlineStr">
        <is>
          <t>Commentaire</t>
        </is>
      </c>
      <c r="B28" s="407" t="n"/>
      <c r="C28" s="455" t="n"/>
      <c r="D28" s="455" t="n"/>
      <c r="E28" s="455" t="n"/>
      <c r="F28" s="455" t="n"/>
      <c r="G28" s="456" t="n"/>
    </row>
    <row r="29">
      <c r="H29" s="329" t="n"/>
      <c r="I29" s="329" t="n"/>
      <c r="J29" s="329" t="n"/>
    </row>
    <row r="30">
      <c r="H30" s="329" t="n"/>
      <c r="I30" s="329" t="n"/>
      <c r="J30" s="329" t="n"/>
    </row>
    <row r="31">
      <c r="H31" s="329" t="n"/>
      <c r="I31" s="329" t="n"/>
      <c r="J31" s="329" t="n"/>
    </row>
  </sheetData>
  <mergeCells count="12">
    <mergeCell ref="B28:G28"/>
    <mergeCell ref="H8:H9"/>
    <mergeCell ref="G8:G9"/>
    <mergeCell ref="A19:B19"/>
    <mergeCell ref="E13:E14"/>
    <mergeCell ref="G13:G14"/>
    <mergeCell ref="F2:F5"/>
    <mergeCell ref="E17:G17"/>
    <mergeCell ref="A14:B14"/>
    <mergeCell ref="G2:G5"/>
    <mergeCell ref="E2:E5"/>
    <mergeCell ref="I8:J9"/>
  </mergeCells>
  <pageMargins left="0.7" right="0.7" top="0.75" bottom="0.75" header="0.3" footer="0.3"/>
  <pageSetup orientation="portrait" paperSize="9" horizontalDpi="4294967293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41"/>
  <sheetViews>
    <sheetView workbookViewId="0">
      <selection activeCell="B30" sqref="B30"/>
    </sheetView>
  </sheetViews>
  <sheetFormatPr baseColWidth="10" defaultColWidth="11.42578125" defaultRowHeight="15"/>
  <cols>
    <col width="12" customWidth="1" style="146" min="1" max="1"/>
    <col width="13" customWidth="1" style="342" min="2" max="2"/>
    <col width="9.85546875" customWidth="1" style="146" min="3" max="3"/>
    <col width="11.5703125" customWidth="1" style="342" min="4" max="4"/>
    <col width="8" bestFit="1" customWidth="1" style="342" min="5" max="5"/>
    <col width="8.42578125" customWidth="1" style="146" min="6" max="6"/>
    <col width="7.7109375" bestFit="1" customWidth="1" style="146" min="7" max="7"/>
    <col width="10.28515625" bestFit="1" customWidth="1" style="146" min="8" max="8"/>
    <col width="10.5703125" bestFit="1" customWidth="1" style="146" min="9" max="9"/>
    <col width="7.7109375" bestFit="1" customWidth="1" style="146" min="10" max="11"/>
    <col width="10" bestFit="1" customWidth="1" style="146" min="12" max="12"/>
    <col width="7.7109375" bestFit="1" customWidth="1" style="146" min="13" max="14"/>
    <col width="3.5703125" customWidth="1" style="146" min="15" max="15"/>
    <col width="40.140625" bestFit="1" customWidth="1" style="146" min="16" max="16"/>
    <col width="12.7109375" customWidth="1" style="146" min="17" max="17"/>
    <col width="11.42578125" customWidth="1" style="146" min="18" max="18"/>
    <col width="10.7109375" bestFit="1" customWidth="1" style="146" min="19" max="19"/>
    <col width="11.42578125" customWidth="1" style="146" min="20" max="16384"/>
  </cols>
  <sheetData>
    <row r="1" ht="15.75" customHeight="1" s="441">
      <c r="A1" s="419" t="inlineStr">
        <is>
          <t xml:space="preserve">A imprimer </t>
        </is>
      </c>
      <c r="B1" s="456" t="n"/>
      <c r="C1" s="419" t="inlineStr">
        <is>
          <t>Chemin</t>
        </is>
      </c>
      <c r="D1" s="455" t="n"/>
      <c r="E1" s="456" t="n"/>
      <c r="F1" s="225" t="inlineStr">
        <is>
          <t xml:space="preserve">Sorti ? </t>
        </is>
      </c>
    </row>
    <row r="2">
      <c r="A2" s="411" t="inlineStr">
        <is>
          <t>Justif réduc générale</t>
        </is>
      </c>
      <c r="B2" s="456" t="n"/>
      <c r="C2" s="412" t="inlineStr">
        <is>
          <t>BANCO Mensuel -&gt; 10 (le 2ème)</t>
        </is>
      </c>
      <c r="D2" s="455" t="n"/>
      <c r="E2" s="456" t="n"/>
      <c r="F2" s="219" t="n"/>
    </row>
    <row r="3">
      <c r="A3" s="342" t="n"/>
      <c r="B3" s="146" t="n"/>
    </row>
    <row r="4">
      <c r="A4" s="426" t="inlineStr">
        <is>
          <t>SANS FDM</t>
        </is>
      </c>
      <c r="B4" s="455" t="n"/>
      <c r="C4" s="455" t="n"/>
      <c r="D4" s="455" t="n"/>
      <c r="E4" s="455" t="n"/>
      <c r="F4" s="455" t="n"/>
      <c r="G4" s="455" t="n"/>
      <c r="H4" s="455" t="n"/>
      <c r="I4" s="455" t="n"/>
      <c r="J4" s="455" t="n"/>
      <c r="K4" s="455" t="n"/>
      <c r="L4" s="455" t="n"/>
      <c r="M4" s="455" t="n"/>
      <c r="N4" s="456" t="n"/>
      <c r="P4" s="81" t="inlineStr">
        <is>
          <t>JUSTIF REDUC GENERALE Brut du mois</t>
        </is>
      </c>
      <c r="Q4" s="193" t="n">
        <v>12529.92</v>
      </c>
    </row>
    <row r="5" ht="15.75" customHeight="1" s="441">
      <c r="A5" s="472" t="inlineStr">
        <is>
          <t>REDUCTION GENERALE URSSAF AVEC PROVISION (Théorique)</t>
        </is>
      </c>
      <c r="B5" s="455" t="n"/>
      <c r="C5" s="455" t="n"/>
      <c r="D5" s="455" t="n"/>
      <c r="E5" s="455" t="n"/>
      <c r="F5" s="455" t="n"/>
      <c r="G5" s="456" t="n"/>
      <c r="H5" s="473" t="inlineStr">
        <is>
          <t>REDUCTION GENERALE CHOMAGE AVEC PROVISION (Théorique)</t>
        </is>
      </c>
      <c r="I5" s="455" t="n"/>
      <c r="J5" s="455" t="n"/>
      <c r="K5" s="455" t="n"/>
      <c r="L5" s="455" t="n"/>
      <c r="M5" s="455" t="n"/>
      <c r="N5" s="456" t="n"/>
      <c r="P5" s="81">
        <f>'Tempo-Banco'!F74</f>
        <v/>
      </c>
      <c r="Q5" s="152">
        <f>'Tempo-Banco'!C93</f>
        <v/>
      </c>
      <c r="R5" s="329" t="n"/>
    </row>
    <row r="6" ht="15.75" customHeight="1" s="441">
      <c r="A6" s="356" t="n"/>
      <c r="B6" s="357" t="inlineStr">
        <is>
          <t>ok</t>
        </is>
      </c>
      <c r="C6" s="45" t="n"/>
      <c r="D6" s="339" t="n"/>
      <c r="E6" s="339" t="n"/>
      <c r="F6" s="45" t="n"/>
      <c r="G6" s="20" t="inlineStr">
        <is>
          <t>Taux</t>
        </is>
      </c>
      <c r="H6" s="148" t="n"/>
      <c r="I6" s="342" t="n"/>
      <c r="J6" s="146" t="n"/>
      <c r="K6" s="342" t="n"/>
      <c r="L6" s="342" t="n"/>
      <c r="M6" s="146" t="n"/>
      <c r="N6" s="24" t="inlineStr">
        <is>
          <t>Taux</t>
        </is>
      </c>
      <c r="P6" s="79" t="inlineStr">
        <is>
          <t>JUSTIF REDUC GENERALE Heures du mois</t>
        </is>
      </c>
      <c r="Q6" s="193" t="n">
        <v>725.21</v>
      </c>
      <c r="R6" s="342">
        <f>Q6-Q7</f>
        <v/>
      </c>
      <c r="S6" s="146" t="inlineStr">
        <is>
          <t>habihhage</t>
        </is>
      </c>
    </row>
    <row r="7" ht="15.75" customHeight="1" s="441">
      <c r="A7" s="27" t="n"/>
      <c r="B7" s="338">
        <f>0.2228/0.6</f>
        <v/>
      </c>
      <c r="C7" s="45" t="n"/>
      <c r="D7" s="339" t="n"/>
      <c r="E7" s="339" t="n"/>
      <c r="F7" s="45" t="n"/>
      <c r="G7" s="20" t="n"/>
      <c r="H7" s="148" t="n"/>
      <c r="I7" s="341">
        <f>0.0405/0.6</f>
        <v/>
      </c>
      <c r="J7" s="146" t="n"/>
      <c r="K7" s="342" t="n"/>
      <c r="L7" s="342" t="n"/>
      <c r="M7" s="146" t="n"/>
      <c r="N7" s="24" t="n"/>
      <c r="P7" s="79" t="inlineStr">
        <is>
          <t>JAL/RUB - Heures payés (addition des hrs)</t>
        </is>
      </c>
      <c r="Q7" s="194">
        <f>'Tempo-Banco'!G54</f>
        <v/>
      </c>
      <c r="R7" s="106" t="n"/>
    </row>
    <row r="8" ht="15.75" customHeight="1" s="441">
      <c r="A8" s="27" t="n"/>
      <c r="B8" s="339" t="n">
        <v>1.6</v>
      </c>
      <c r="C8" s="45">
        <f>B9*B10/B11</f>
        <v/>
      </c>
      <c r="D8" s="339">
        <f>B8*C8</f>
        <v/>
      </c>
      <c r="E8" s="339">
        <f>D8-1</f>
        <v/>
      </c>
      <c r="F8" s="45">
        <f>E8*1.1</f>
        <v/>
      </c>
      <c r="G8" s="474">
        <f>F8*B7</f>
        <v/>
      </c>
      <c r="H8" s="148" t="n"/>
      <c r="I8" s="342" t="n">
        <v>1.6</v>
      </c>
      <c r="J8" s="146">
        <f>I9*I10/I11</f>
        <v/>
      </c>
      <c r="K8" s="342">
        <f>I8*J8</f>
        <v/>
      </c>
      <c r="L8" s="342">
        <f>K8-1</f>
        <v/>
      </c>
      <c r="M8" s="146">
        <f>L8*1.1</f>
        <v/>
      </c>
      <c r="N8" s="475">
        <f>M8*I7</f>
        <v/>
      </c>
      <c r="P8" s="82" t="inlineStr">
        <is>
          <t>JUSTIF REDUC GENERALE Total Urssaf</t>
        </is>
      </c>
      <c r="Q8" s="407" t="n">
        <v>898.29</v>
      </c>
    </row>
    <row r="9" ht="15.75" customHeight="1" s="441">
      <c r="A9" s="27" t="inlineStr">
        <is>
          <t>Hrs trav</t>
        </is>
      </c>
      <c r="B9" s="28" t="n"/>
      <c r="C9" s="45" t="n"/>
      <c r="D9" s="339" t="n"/>
      <c r="E9" s="339" t="n"/>
      <c r="F9" s="45" t="n"/>
      <c r="G9" s="29" t="n"/>
      <c r="H9" s="148" t="inlineStr">
        <is>
          <t>Hrs trav</t>
        </is>
      </c>
      <c r="I9" s="30">
        <f>B9</f>
        <v/>
      </c>
      <c r="J9" s="146" t="n"/>
      <c r="K9" s="342" t="n"/>
      <c r="L9" s="342" t="n"/>
      <c r="M9" s="146" t="n"/>
      <c r="N9" s="31" t="n"/>
      <c r="P9" s="82" t="inlineStr">
        <is>
          <t>JAL/COT - Rubrique 3081</t>
        </is>
      </c>
      <c r="Q9" s="152">
        <f>+'Tempo-Banco'!C54</f>
        <v/>
      </c>
      <c r="S9" s="444" t="n"/>
      <c r="T9" s="444" t="n"/>
      <c r="U9" s="444" t="n"/>
    </row>
    <row r="10" ht="15.75" customHeight="1" s="441">
      <c r="A10" s="27" t="inlineStr">
        <is>
          <t xml:space="preserve">Smic    hor </t>
        </is>
      </c>
      <c r="B10" s="339" t="n">
        <v>11.65</v>
      </c>
      <c r="C10" s="45" t="n"/>
      <c r="D10" s="339" t="n"/>
      <c r="E10" s="339" t="n"/>
      <c r="F10" s="45" t="n"/>
      <c r="G10" s="29" t="n"/>
      <c r="H10" s="148" t="inlineStr">
        <is>
          <t xml:space="preserve">Smic    hor </t>
        </is>
      </c>
      <c r="I10" s="339" t="n">
        <v>11.65</v>
      </c>
      <c r="J10" s="146" t="n"/>
      <c r="K10" s="342" t="n"/>
      <c r="L10" s="342" t="n"/>
      <c r="M10" s="146" t="n"/>
      <c r="N10" s="31" t="n"/>
      <c r="P10" s="83" t="inlineStr">
        <is>
          <t>JUSTIF REDUC GENERALE  Total Retraite</t>
        </is>
      </c>
      <c r="Q10" s="193" t="n">
        <v>246.56</v>
      </c>
      <c r="S10" s="444" t="n"/>
      <c r="T10" s="444" t="n"/>
      <c r="U10" s="444" t="n"/>
    </row>
    <row r="11" ht="15.75" customHeight="1" s="441">
      <c r="A11" s="27" t="inlineStr">
        <is>
          <t>Brut</t>
        </is>
      </c>
      <c r="B11" s="339">
        <f>C11+D13</f>
        <v/>
      </c>
      <c r="C11" s="28" t="n"/>
      <c r="D11" s="339">
        <f>C11*10/100</f>
        <v/>
      </c>
      <c r="E11" s="339" t="n"/>
      <c r="F11" s="45" t="n"/>
      <c r="G11" s="29" t="n"/>
      <c r="H11" s="148" t="inlineStr">
        <is>
          <t>Brut</t>
        </is>
      </c>
      <c r="I11" s="342">
        <f>J11+K13</f>
        <v/>
      </c>
      <c r="J11" s="30">
        <f>C11</f>
        <v/>
      </c>
      <c r="K11" s="342">
        <f>J11*10/100</f>
        <v/>
      </c>
      <c r="L11" s="342" t="n"/>
      <c r="M11" s="146" t="n"/>
      <c r="N11" s="31" t="n"/>
      <c r="P11" s="83" t="inlineStr">
        <is>
          <t>JAL/COT - Rubrique 3218</t>
        </is>
      </c>
      <c r="Q11" s="195">
        <f>'Tempo-Banco'!C64</f>
        <v/>
      </c>
    </row>
    <row r="12" ht="15.75" customHeight="1" s="441">
      <c r="A12" s="32" t="inlineStr">
        <is>
          <t>Réduction</t>
        </is>
      </c>
      <c r="B12" s="33">
        <f>C11*1.21*G8</f>
        <v/>
      </c>
      <c r="C12" s="45" t="n"/>
      <c r="D12" s="339">
        <f>(C11+D11)*10/100</f>
        <v/>
      </c>
      <c r="E12" s="339" t="n"/>
      <c r="F12" s="45" t="n"/>
      <c r="G12" s="29" t="n"/>
      <c r="H12" s="34" t="inlineStr">
        <is>
          <t>Réduction</t>
        </is>
      </c>
      <c r="I12" s="35">
        <f>J11*1.21*N8</f>
        <v/>
      </c>
      <c r="J12" s="146" t="n"/>
      <c r="K12" s="342">
        <f>(J11+K11)*10/100</f>
        <v/>
      </c>
      <c r="L12" s="342" t="n"/>
      <c r="M12" s="146" t="n"/>
      <c r="N12" s="31" t="n"/>
      <c r="P12" s="84" t="inlineStr">
        <is>
          <t>JUSTIF REDUC GENERALE  Total Pôle  Emploi</t>
        </is>
      </c>
      <c r="Q12" s="298" t="n">
        <v>166.47</v>
      </c>
    </row>
    <row r="13" ht="15.75" customHeight="1" s="441">
      <c r="A13" s="36" t="n"/>
      <c r="B13" s="37" t="n"/>
      <c r="C13" s="38" t="n"/>
      <c r="D13" s="37">
        <f>SUM(D11:D12)</f>
        <v/>
      </c>
      <c r="E13" s="37" t="n"/>
      <c r="F13" s="38" t="n"/>
      <c r="G13" s="39" t="n"/>
      <c r="H13" s="40" t="n"/>
      <c r="I13" s="41" t="n"/>
      <c r="J13" s="42" t="n"/>
      <c r="K13" s="41">
        <f>SUM(K11:K12)</f>
        <v/>
      </c>
      <c r="L13" s="41" t="n"/>
      <c r="M13" s="42" t="n"/>
      <c r="N13" s="43" t="n"/>
      <c r="P13" s="84" t="inlineStr">
        <is>
          <t>JAL/COT - Rubrique 3101</t>
        </is>
      </c>
      <c r="Q13" s="195">
        <f>'Tempo-Banco'!C58</f>
        <v/>
      </c>
    </row>
    <row r="14" ht="15.75" customHeight="1" s="441">
      <c r="A14" s="476" t="inlineStr">
        <is>
          <t>REDUCTION GENERALE RETRAITE AVEC PROVISION (Théorique)</t>
        </is>
      </c>
      <c r="B14" s="455" t="n"/>
      <c r="C14" s="455" t="n"/>
      <c r="D14" s="455" t="n"/>
      <c r="E14" s="455" t="n"/>
      <c r="F14" s="455" t="n"/>
      <c r="G14" s="456" t="n"/>
      <c r="H14" s="417" t="inlineStr">
        <is>
          <t>(T/0,6) x ((1,6 x18 473 € / rémunération annuelle brute -1)*1,1)</t>
        </is>
      </c>
      <c r="I14" s="459" t="n"/>
      <c r="J14" s="459" t="n"/>
      <c r="K14" s="459" t="n"/>
      <c r="L14" s="459" t="n"/>
      <c r="M14" s="459" t="n"/>
      <c r="O14" s="444" t="n"/>
      <c r="P14" s="444" t="n"/>
      <c r="Q14" s="444" t="n"/>
      <c r="R14" s="444" t="n"/>
      <c r="S14" s="444" t="n"/>
    </row>
    <row r="15" ht="15.75" customHeight="1" s="441">
      <c r="A15" s="148" t="n"/>
      <c r="B15" s="342" t="n"/>
      <c r="C15" s="146" t="n"/>
      <c r="D15" s="342" t="n"/>
      <c r="E15" s="342" t="n"/>
      <c r="F15" s="146" t="n"/>
      <c r="G15" s="24" t="inlineStr">
        <is>
          <t>Taux</t>
        </is>
      </c>
      <c r="O15" s="444" t="n"/>
      <c r="R15" s="444" t="n"/>
      <c r="S15" s="444" t="n"/>
    </row>
    <row r="16" ht="15.75" customHeight="1" s="441">
      <c r="A16" s="148" t="n"/>
      <c r="B16" s="341">
        <f>0.0601/0.6</f>
        <v/>
      </c>
      <c r="C16" s="146" t="n"/>
      <c r="D16" s="342" t="n"/>
      <c r="E16" s="342" t="n"/>
      <c r="F16" s="146" t="n"/>
      <c r="G16" s="24" t="n"/>
      <c r="H16" s="431" t="inlineStr">
        <is>
          <t>TOTAL REDUCTION AVEC PROSIVSION</t>
        </is>
      </c>
      <c r="I16" s="455" t="n"/>
      <c r="J16" s="455" t="n"/>
      <c r="K16" s="456" t="n"/>
      <c r="L16" s="78">
        <f>B12+B21+I12</f>
        <v/>
      </c>
      <c r="M16" s="146" t="inlineStr">
        <is>
          <t>ok ct 997285</t>
        </is>
      </c>
      <c r="O16" s="444" t="n"/>
      <c r="R16" s="444" t="n"/>
      <c r="S16" s="444" t="n"/>
    </row>
    <row r="17" ht="15.75" customHeight="1" s="441">
      <c r="A17" s="148" t="n"/>
      <c r="B17" s="342" t="n">
        <v>1.6</v>
      </c>
      <c r="C17" s="146">
        <f>B18*B19/B20</f>
        <v/>
      </c>
      <c r="D17" s="342">
        <f>B17*C17</f>
        <v/>
      </c>
      <c r="E17" s="342">
        <f>D17-1</f>
        <v/>
      </c>
      <c r="F17" s="146">
        <f>E17*1.1</f>
        <v/>
      </c>
      <c r="G17" s="475">
        <f>F17*B16</f>
        <v/>
      </c>
      <c r="I17" s="44" t="n"/>
      <c r="J17" s="44" t="n"/>
      <c r="K17" s="44" t="n"/>
      <c r="O17" s="444" t="n"/>
      <c r="R17" s="444" t="n"/>
      <c r="S17" s="444" t="n"/>
    </row>
    <row r="18">
      <c r="A18" s="148" t="inlineStr">
        <is>
          <t>Hrs trav</t>
        </is>
      </c>
      <c r="B18" s="30" t="n"/>
      <c r="C18" s="146" t="n"/>
      <c r="D18" s="342" t="n"/>
      <c r="E18" s="342" t="n"/>
      <c r="F18" s="146" t="n"/>
      <c r="G18" s="31" t="n"/>
      <c r="I18" s="410" t="inlineStr">
        <is>
          <t>ok</t>
        </is>
      </c>
    </row>
    <row r="19" ht="15.75" customHeight="1" s="441">
      <c r="A19" s="148" t="inlineStr">
        <is>
          <t xml:space="preserve">Smic    hor </t>
        </is>
      </c>
      <c r="B19" s="339" t="n">
        <v>11.65</v>
      </c>
      <c r="C19" s="146" t="n"/>
      <c r="D19" s="342" t="n"/>
      <c r="E19" s="342" t="n"/>
      <c r="F19" s="146" t="n"/>
      <c r="G19" s="31" t="n"/>
    </row>
    <row r="20" ht="15.75" customHeight="1" s="441">
      <c r="A20" s="148" t="inlineStr">
        <is>
          <t>Brut</t>
        </is>
      </c>
      <c r="B20" s="342">
        <f>C20+D22</f>
        <v/>
      </c>
      <c r="C20" s="30" t="n"/>
      <c r="D20" s="342">
        <f>C20*10/100</f>
        <v/>
      </c>
      <c r="E20" s="342" t="n"/>
      <c r="F20" s="146" t="n"/>
      <c r="G20" s="31" t="n"/>
      <c r="M20" s="46" t="n"/>
      <c r="N20" s="46" t="n"/>
    </row>
    <row r="21">
      <c r="A21" s="47" t="inlineStr">
        <is>
          <t>Réduction</t>
        </is>
      </c>
      <c r="B21" s="48">
        <f>C20*1.21*G17</f>
        <v/>
      </c>
      <c r="C21" s="146" t="n"/>
      <c r="D21" s="342">
        <f>(C20+D20)*10/100</f>
        <v/>
      </c>
      <c r="E21" s="342" t="n"/>
      <c r="F21" s="146" t="n"/>
      <c r="G21" s="31" t="n"/>
    </row>
    <row r="22" ht="15.75" customHeight="1" s="441">
      <c r="A22" s="40" t="n"/>
      <c r="B22" s="41" t="n"/>
      <c r="C22" s="42" t="n"/>
      <c r="D22" s="41">
        <f>SUM(D20:D21)</f>
        <v/>
      </c>
      <c r="E22" s="41" t="n"/>
      <c r="F22" s="42" t="n"/>
      <c r="G22" s="43" t="n"/>
    </row>
    <row r="23" ht="15.75" customHeight="1" s="441">
      <c r="A23" s="477" t="inlineStr">
        <is>
          <t>AVEC FDM</t>
        </is>
      </c>
      <c r="B23" s="455" t="n"/>
      <c r="C23" s="455" t="n"/>
      <c r="D23" s="455" t="n"/>
      <c r="E23" s="455" t="n"/>
      <c r="F23" s="455" t="n"/>
      <c r="G23" s="455" t="n"/>
      <c r="H23" s="455" t="n"/>
      <c r="I23" s="455" t="n"/>
      <c r="J23" s="455" t="n"/>
      <c r="K23" s="455" t="n"/>
      <c r="L23" s="455" t="n"/>
      <c r="M23" s="455" t="n"/>
      <c r="N23" s="456" t="n"/>
    </row>
    <row r="24" ht="15.75" customHeight="1" s="441">
      <c r="A24" s="472" t="inlineStr">
        <is>
          <t>REDUCTION GENERALE URSSAF SANS PROVISION (Réelle)</t>
        </is>
      </c>
      <c r="B24" s="455" t="n"/>
      <c r="C24" s="455" t="n"/>
      <c r="D24" s="455" t="n"/>
      <c r="E24" s="455" t="n"/>
      <c r="F24" s="455" t="n"/>
      <c r="G24" s="456" t="n"/>
      <c r="H24" s="473" t="inlineStr">
        <is>
          <t>REDUCTION GENERALE CHOMAGE SANS PROVISION (Réelle)</t>
        </is>
      </c>
      <c r="I24" s="455" t="n"/>
      <c r="J24" s="455" t="n"/>
      <c r="K24" s="455" t="n"/>
      <c r="L24" s="455" t="n"/>
      <c r="M24" s="455" t="n"/>
      <c r="N24" s="456" t="n"/>
    </row>
    <row r="25">
      <c r="A25" s="358" t="inlineStr">
        <is>
          <t>Tassart</t>
        </is>
      </c>
      <c r="B25" s="357" t="inlineStr">
        <is>
          <t>ok</t>
        </is>
      </c>
      <c r="C25" s="45" t="n"/>
      <c r="D25" s="339" t="n"/>
      <c r="E25" s="339" t="n"/>
      <c r="F25" s="45" t="n"/>
      <c r="G25" s="20" t="inlineStr">
        <is>
          <t>Taux</t>
        </is>
      </c>
      <c r="H25" s="148" t="n"/>
      <c r="I25" s="342" t="n"/>
      <c r="J25" s="146" t="n"/>
      <c r="K25" s="342" t="n"/>
      <c r="L25" s="342" t="n"/>
      <c r="M25" s="146" t="n"/>
      <c r="N25" s="24" t="inlineStr">
        <is>
          <t>Taux</t>
        </is>
      </c>
    </row>
    <row r="26">
      <c r="A26" s="27" t="n"/>
      <c r="B26" s="338">
        <f>0.2228/0.6</f>
        <v/>
      </c>
      <c r="C26" s="45" t="n"/>
      <c r="D26" s="339" t="n"/>
      <c r="E26" s="339" t="n"/>
      <c r="F26" s="45" t="n"/>
      <c r="G26" s="20" t="n"/>
      <c r="H26" s="148" t="n"/>
      <c r="I26" s="341">
        <f>0.0405/0.6</f>
        <v/>
      </c>
      <c r="J26" s="146" t="n"/>
      <c r="K26" s="342" t="n"/>
      <c r="L26" s="342" t="n"/>
      <c r="M26" s="146" t="n"/>
      <c r="N26" s="24" t="n"/>
    </row>
    <row r="27">
      <c r="A27" s="27" t="n"/>
      <c r="B27" s="339" t="n">
        <v>1.6</v>
      </c>
      <c r="C27" s="45">
        <f>B28*B29/B30</f>
        <v/>
      </c>
      <c r="D27" s="339">
        <f>C27*B27</f>
        <v/>
      </c>
      <c r="E27" s="339">
        <f>D27-1</f>
        <v/>
      </c>
      <c r="F27" s="45">
        <f>E27*1.1</f>
        <v/>
      </c>
      <c r="G27" s="474">
        <f>F27*B26</f>
        <v/>
      </c>
      <c r="H27" s="148" t="n"/>
      <c r="I27" s="342" t="n">
        <v>1.6</v>
      </c>
      <c r="J27" s="146">
        <f>I28*I29/I30</f>
        <v/>
      </c>
      <c r="K27" s="342">
        <f>J27*I27</f>
        <v/>
      </c>
      <c r="L27" s="342">
        <f>K27-1</f>
        <v/>
      </c>
      <c r="M27" s="146">
        <f>L27*1.1</f>
        <v/>
      </c>
      <c r="N27" s="475">
        <f>M27*I26</f>
        <v/>
      </c>
    </row>
    <row r="28">
      <c r="A28" s="27" t="inlineStr">
        <is>
          <t>Hrs trav</t>
        </is>
      </c>
      <c r="B28" s="28" t="n"/>
      <c r="C28" s="45" t="n"/>
      <c r="D28" s="339" t="n"/>
      <c r="E28" s="339" t="n"/>
      <c r="F28" s="45" t="n"/>
      <c r="G28" s="29" t="n"/>
      <c r="H28" s="148" t="inlineStr">
        <is>
          <t>Hrs trav</t>
        </is>
      </c>
      <c r="I28" s="30">
        <f>B28</f>
        <v/>
      </c>
      <c r="J28" s="146" t="n"/>
      <c r="K28" s="342" t="n"/>
      <c r="L28" s="342" t="n"/>
      <c r="M28" s="146" t="n"/>
      <c r="N28" s="31" t="n"/>
    </row>
    <row r="29">
      <c r="A29" s="27" t="n"/>
      <c r="B29" s="339" t="n">
        <v>11.65</v>
      </c>
      <c r="C29" s="45" t="n"/>
      <c r="D29" s="339" t="n"/>
      <c r="E29" s="339" t="n"/>
      <c r="F29" s="45" t="n"/>
      <c r="G29" s="29" t="n"/>
      <c r="H29" s="148" t="n"/>
      <c r="I29" s="339" t="n">
        <v>11.65</v>
      </c>
      <c r="J29" s="146" t="n"/>
      <c r="K29" s="342" t="n"/>
      <c r="L29" s="342" t="n"/>
      <c r="M29" s="146" t="n"/>
      <c r="N29" s="31" t="n"/>
    </row>
    <row r="30">
      <c r="A30" s="27" t="inlineStr">
        <is>
          <t>Brut</t>
        </is>
      </c>
      <c r="B30" s="28" t="n"/>
      <c r="C30" s="45" t="n"/>
      <c r="D30" s="339" t="n"/>
      <c r="E30" s="339" t="n"/>
      <c r="F30" s="45" t="n"/>
      <c r="G30" s="29" t="n"/>
      <c r="H30" s="148" t="inlineStr">
        <is>
          <t>Brut</t>
        </is>
      </c>
      <c r="I30" s="30">
        <f>B30</f>
        <v/>
      </c>
      <c r="J30" s="146" t="n"/>
      <c r="K30" s="342" t="n"/>
      <c r="L30" s="342" t="n"/>
      <c r="M30" s="146" t="n"/>
      <c r="N30" s="31" t="n"/>
    </row>
    <row r="31">
      <c r="A31" s="32" t="inlineStr">
        <is>
          <t>Réduction</t>
        </is>
      </c>
      <c r="B31" s="33">
        <f>B30*G27</f>
        <v/>
      </c>
      <c r="C31" s="45" t="n"/>
      <c r="D31" s="339" t="n"/>
      <c r="E31" s="339" t="n"/>
      <c r="F31" s="45" t="n"/>
      <c r="G31" s="29" t="n"/>
      <c r="H31" s="34" t="inlineStr">
        <is>
          <t>Réduction</t>
        </is>
      </c>
      <c r="I31" s="35">
        <f>I30*N27</f>
        <v/>
      </c>
      <c r="J31" s="45" t="n"/>
      <c r="K31" s="342" t="n"/>
      <c r="L31" s="342" t="n"/>
      <c r="M31" s="146" t="n"/>
      <c r="N31" s="31" t="n"/>
    </row>
    <row r="32">
      <c r="A32" s="40" t="n"/>
      <c r="B32" s="41" t="n"/>
      <c r="C32" s="41" t="n"/>
      <c r="D32" s="41" t="n"/>
      <c r="E32" s="41" t="n"/>
      <c r="F32" s="42" t="n"/>
      <c r="G32" s="43" t="n"/>
      <c r="H32" s="40" t="n"/>
      <c r="I32" s="41" t="n"/>
      <c r="J32" s="41" t="n"/>
      <c r="K32" s="41" t="n"/>
      <c r="L32" s="41" t="n"/>
      <c r="M32" s="42" t="n"/>
      <c r="N32" s="43" t="n"/>
    </row>
    <row r="33" ht="15.75" customHeight="1" s="441">
      <c r="A33" s="476" t="inlineStr">
        <is>
          <t>REDUCTION GENERALE RETRAITE SANS PROVISION (Réelle)</t>
        </is>
      </c>
      <c r="B33" s="455" t="n"/>
      <c r="C33" s="455" t="n"/>
      <c r="D33" s="455" t="n"/>
      <c r="E33" s="455" t="n"/>
      <c r="F33" s="455" t="n"/>
      <c r="G33" s="456" t="n"/>
      <c r="H33" s="417" t="inlineStr">
        <is>
          <t>(T/0,6) x ((1,6 x18 473 € / rémunération annuelle brute -1)*1,1)</t>
        </is>
      </c>
      <c r="I33" s="459" t="n"/>
      <c r="J33" s="459" t="n"/>
      <c r="K33" s="459" t="n"/>
      <c r="L33" s="459" t="n"/>
      <c r="M33" s="459" t="n"/>
    </row>
    <row r="34">
      <c r="A34" s="148" t="inlineStr">
        <is>
          <t>DUEE</t>
        </is>
      </c>
      <c r="B34" s="342" t="n"/>
      <c r="C34" s="146" t="n"/>
      <c r="D34" s="342" t="n"/>
      <c r="E34" s="342" t="n"/>
      <c r="F34" s="146" t="n"/>
      <c r="G34" s="24" t="inlineStr">
        <is>
          <t>Taux</t>
        </is>
      </c>
      <c r="M34" s="45" t="n"/>
    </row>
    <row r="35" ht="15" customHeight="1" s="441">
      <c r="A35" s="148" t="n"/>
      <c r="B35" s="341">
        <f>0.0601/0.6</f>
        <v/>
      </c>
      <c r="C35" s="146" t="n"/>
      <c r="D35" s="342" t="n"/>
      <c r="E35" s="342" t="n"/>
      <c r="F35" s="146" t="n"/>
      <c r="G35" s="24" t="n"/>
      <c r="H35" s="416" t="inlineStr">
        <is>
          <t>TOTAL REDUCTION SANS PROVISION</t>
        </is>
      </c>
      <c r="I35" s="455" t="n"/>
      <c r="J35" s="455" t="n"/>
      <c r="K35" s="456" t="n"/>
      <c r="L35" s="88">
        <f>B31+B40+I31</f>
        <v/>
      </c>
      <c r="M35" s="146" t="inlineStr">
        <is>
          <t>ok ct 997235</t>
        </is>
      </c>
    </row>
    <row r="36" ht="15" customHeight="1" s="441">
      <c r="A36" s="148" t="n"/>
      <c r="B36" s="342" t="n">
        <v>1.6</v>
      </c>
      <c r="C36" s="146">
        <f>B37*B38/B39</f>
        <v/>
      </c>
      <c r="D36" s="342">
        <f>C36*B36</f>
        <v/>
      </c>
      <c r="E36" s="342">
        <f>D36-1</f>
        <v/>
      </c>
      <c r="F36" s="146">
        <f>E36*1.1</f>
        <v/>
      </c>
      <c r="G36" s="475">
        <f>F36*B35</f>
        <v/>
      </c>
    </row>
    <row r="37">
      <c r="A37" s="148" t="inlineStr">
        <is>
          <t>Hrs trav</t>
        </is>
      </c>
      <c r="B37" s="30">
        <f>B28</f>
        <v/>
      </c>
      <c r="C37" s="146" t="n"/>
      <c r="D37" s="342" t="n"/>
      <c r="E37" s="342" t="n"/>
      <c r="F37" s="146" t="n"/>
      <c r="G37" s="31" t="n"/>
      <c r="I37" s="410" t="inlineStr">
        <is>
          <t>OK</t>
        </is>
      </c>
    </row>
    <row r="38">
      <c r="A38" s="148" t="n"/>
      <c r="B38" s="339" t="n">
        <v>11.65</v>
      </c>
      <c r="C38" s="146" t="n"/>
      <c r="D38" s="342" t="n"/>
      <c r="E38" s="342" t="n"/>
      <c r="F38" s="146" t="n"/>
      <c r="G38" s="31" t="n"/>
    </row>
    <row r="39">
      <c r="A39" s="148" t="inlineStr">
        <is>
          <t>Brut</t>
        </is>
      </c>
      <c r="B39" s="30">
        <f>B30</f>
        <v/>
      </c>
      <c r="C39" s="146" t="n"/>
      <c r="D39" s="342" t="n"/>
      <c r="E39" s="342" t="n"/>
      <c r="F39" s="146" t="n"/>
      <c r="G39" s="31" t="n"/>
    </row>
    <row r="40">
      <c r="A40" s="47" t="inlineStr">
        <is>
          <t>Réduction</t>
        </is>
      </c>
      <c r="B40" s="48">
        <f>B39*G36</f>
        <v/>
      </c>
      <c r="C40" s="146" t="n"/>
      <c r="D40" s="342" t="n"/>
      <c r="E40" s="342" t="n"/>
      <c r="F40" s="146" t="n"/>
      <c r="G40" s="31" t="n"/>
    </row>
    <row r="41">
      <c r="A41" s="40" t="n"/>
      <c r="B41" s="41" t="n"/>
      <c r="C41" s="41" t="n"/>
      <c r="D41" s="41" t="n"/>
      <c r="E41" s="41" t="n"/>
      <c r="F41" s="42" t="n"/>
      <c r="G41" s="43" t="n"/>
    </row>
  </sheetData>
  <mergeCells count="18">
    <mergeCell ref="I37:M40"/>
    <mergeCell ref="C2:E2"/>
    <mergeCell ref="A14:G14"/>
    <mergeCell ref="H5:N5"/>
    <mergeCell ref="C1:E1"/>
    <mergeCell ref="A2:B2"/>
    <mergeCell ref="H33:M33"/>
    <mergeCell ref="A4:N4"/>
    <mergeCell ref="H14:M14"/>
    <mergeCell ref="H35:K35"/>
    <mergeCell ref="H24:N24"/>
    <mergeCell ref="A5:G5"/>
    <mergeCell ref="A24:G24"/>
    <mergeCell ref="H16:K16"/>
    <mergeCell ref="A1:B1"/>
    <mergeCell ref="A23:N23"/>
    <mergeCell ref="A33:G33"/>
    <mergeCell ref="I18:L20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20"/>
  <sheetViews>
    <sheetView workbookViewId="0">
      <selection activeCell="F24" sqref="F24"/>
    </sheetView>
  </sheetViews>
  <sheetFormatPr baseColWidth="10" defaultRowHeight="15"/>
  <cols>
    <col width="41.28515625" bestFit="1" customWidth="1" style="441" min="1" max="1"/>
    <col width="30.7109375" customWidth="1" style="441" min="2" max="2"/>
    <col width="42" bestFit="1" customWidth="1" style="441" min="4" max="4"/>
  </cols>
  <sheetData>
    <row r="1" ht="15.75" customHeight="1" s="441">
      <c r="A1" s="419" t="inlineStr">
        <is>
          <t xml:space="preserve">A imprimer </t>
        </is>
      </c>
      <c r="B1" s="419" t="inlineStr">
        <is>
          <t>Chemin</t>
        </is>
      </c>
      <c r="C1" s="227" t="inlineStr">
        <is>
          <t xml:space="preserve">Sorti ? </t>
        </is>
      </c>
      <c r="D1" s="147" t="n"/>
      <c r="E1" s="145" t="n"/>
    </row>
    <row r="2" ht="12.75" customHeight="1" s="441">
      <c r="A2" s="219" t="inlineStr">
        <is>
          <t>Justif allocations familiales</t>
        </is>
      </c>
      <c r="B2" s="219" t="inlineStr">
        <is>
          <t>BANCO Mensuel -&gt; 10 (le 2ème)</t>
        </is>
      </c>
      <c r="C2" s="220" t="n"/>
      <c r="D2" s="147" t="n"/>
      <c r="E2" s="145" t="n"/>
    </row>
    <row r="3" ht="12.75" customHeight="1" s="441">
      <c r="A3" s="219" t="inlineStr">
        <is>
          <t>Justif CET</t>
        </is>
      </c>
      <c r="B3" s="219" t="inlineStr">
        <is>
          <t>BANCO Mensuel -&gt; 10 (le 2ème)</t>
        </is>
      </c>
      <c r="C3" s="220" t="n"/>
      <c r="D3" s="147" t="n"/>
      <c r="E3" s="145" t="n"/>
    </row>
    <row r="4" ht="12.75" customHeight="1" s="441">
      <c r="A4" s="219" t="inlineStr">
        <is>
          <t>Justif maladie</t>
        </is>
      </c>
      <c r="B4" s="219" t="inlineStr">
        <is>
          <t>BANCO Mensuel -&gt; 10 (le 2ème)</t>
        </is>
      </c>
      <c r="C4" s="220" t="n"/>
      <c r="D4" s="147" t="n"/>
      <c r="E4" s="145" t="n"/>
    </row>
    <row r="5" ht="12.75" customHeight="1" s="441">
      <c r="A5" s="221" t="inlineStr">
        <is>
          <t>Justif TEPA</t>
        </is>
      </c>
      <c r="B5" s="219" t="inlineStr">
        <is>
          <t>BANCO Mensuel -&gt; 10 (le 2ème)</t>
        </is>
      </c>
      <c r="C5" s="220" t="n"/>
      <c r="D5" s="148" t="n"/>
      <c r="E5" s="146" t="n"/>
    </row>
    <row r="6" s="441"/>
    <row r="7" s="441"/>
    <row r="8">
      <c r="A8" s="432" t="inlineStr">
        <is>
          <t>ALLOCATIONS FAMILIALES</t>
        </is>
      </c>
      <c r="B8" s="456" t="n"/>
      <c r="D8" s="434" t="inlineStr">
        <is>
          <t>CET</t>
        </is>
      </c>
      <c r="E8" s="456" t="n"/>
    </row>
    <row r="9">
      <c r="A9" s="81" t="inlineStr">
        <is>
          <t>JUSTIF AF ALLOCATION - Brut du mois</t>
        </is>
      </c>
      <c r="B9" s="129" t="n"/>
      <c r="D9" s="86" t="inlineStr">
        <is>
          <t>JUSTIF CET - Total général brut abbatu cumulé</t>
        </is>
      </c>
      <c r="E9" s="130" t="n"/>
    </row>
    <row r="10">
      <c r="A10" s="81">
        <f>'Tempo-Banco'!F74</f>
        <v/>
      </c>
      <c r="B10" s="151">
        <f>'Tempo-Banco'!C93</f>
        <v/>
      </c>
      <c r="D10" s="86" t="inlineStr">
        <is>
          <t>JAL/COT - Rubrique 3211 + 3212</t>
        </is>
      </c>
      <c r="E10" s="152">
        <f>'Tempo-Banco'!C62+'Tempo-Banco'!C63</f>
        <v/>
      </c>
    </row>
    <row r="11" ht="15" customHeight="1" s="441">
      <c r="A11" s="81" t="inlineStr">
        <is>
          <t>JUSTIFICATIF AF - Heures du mois</t>
        </is>
      </c>
      <c r="B11" s="129" t="n"/>
      <c r="C11" s="301" t="n"/>
      <c r="D11" s="444" t="n"/>
      <c r="E11" s="444" t="n"/>
    </row>
    <row r="12" ht="15" customHeight="1" s="441">
      <c r="A12" s="81">
        <f>'Tempo-Banco'!F54</f>
        <v/>
      </c>
      <c r="B12" s="152">
        <f>'Tempo-Banco'!G54</f>
        <v/>
      </c>
      <c r="C12" s="330">
        <f>+B11-B12</f>
        <v/>
      </c>
      <c r="D12" s="435" t="inlineStr">
        <is>
          <t>MALADIE</t>
        </is>
      </c>
      <c r="E12" s="456" t="n"/>
    </row>
    <row r="13" ht="20.25" customHeight="1" s="441">
      <c r="A13" s="81" t="inlineStr">
        <is>
          <t>JUSTIFICATIF AF - Total général base minorée</t>
        </is>
      </c>
      <c r="B13" s="129" t="n"/>
      <c r="C13" t="inlineStr">
        <is>
          <t>CP</t>
        </is>
      </c>
      <c r="D13" s="79" t="inlineStr">
        <is>
          <t>JUSTIF MALADIE -  Base de calcul de la maladie</t>
        </is>
      </c>
      <c r="E13" s="128" t="n">
        <v>0</v>
      </c>
    </row>
    <row r="14">
      <c r="A14" s="81" t="inlineStr">
        <is>
          <t>JAL/COT - Rubrique 3005</t>
        </is>
      </c>
      <c r="B14" s="152">
        <f>'Tempo-Banco'!C48-'Tempo-Banco'!C49</f>
        <v/>
      </c>
      <c r="D14" s="79" t="inlineStr">
        <is>
          <t>JAL/COT - Rubrique  3007</t>
        </is>
      </c>
      <c r="E14" s="152">
        <f>'Tempo-Banco'!C50</f>
        <v/>
      </c>
    </row>
    <row r="15">
      <c r="A15" s="80" t="inlineStr">
        <is>
          <t>JUSTIFICATIF AF - Total général base majorée</t>
        </is>
      </c>
      <c r="B15" s="129" t="n">
        <v>0</v>
      </c>
    </row>
    <row r="16">
      <c r="A16" s="80" t="inlineStr">
        <is>
          <t>JAL/COT - Rubrique 3006</t>
        </is>
      </c>
      <c r="B16" s="152">
        <f>'Tempo-Banco'!C49</f>
        <v/>
      </c>
    </row>
    <row r="18" hidden="1" s="441">
      <c r="A18" s="433" t="inlineStr">
        <is>
          <t>TEPA PART PATRONALE</t>
        </is>
      </c>
      <c r="B18" s="456" t="n"/>
    </row>
    <row r="19" hidden="1" s="441">
      <c r="A19" s="85" t="inlineStr">
        <is>
          <t>JUSTIFICATIF TEPA
Total general</t>
        </is>
      </c>
      <c r="B19" s="196" t="n">
        <v>0</v>
      </c>
    </row>
    <row r="20" hidden="1" s="441">
      <c r="A20" s="85" t="inlineStr">
        <is>
          <t>JAL/COT - Rubrque ???</t>
        </is>
      </c>
      <c r="B20" s="152">
        <f>'Tempo-Banco'!C53</f>
        <v/>
      </c>
    </row>
  </sheetData>
  <mergeCells count="4">
    <mergeCell ref="A18:B18"/>
    <mergeCell ref="A8:B8"/>
    <mergeCell ref="D8:E8"/>
    <mergeCell ref="D12:E12"/>
  </mergeCell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B5" sqref="B5"/>
    </sheetView>
  </sheetViews>
  <sheetFormatPr baseColWidth="10" defaultRowHeight="15"/>
  <cols>
    <col width="38.28515625" customWidth="1" style="441" min="1" max="1"/>
    <col width="26.7109375" customWidth="1" style="441" min="2" max="2"/>
    <col width="21.28515625" customWidth="1" style="441" min="3" max="5"/>
    <col width="12.85546875" bestFit="1" customWidth="1" style="441" min="8" max="8"/>
  </cols>
  <sheetData>
    <row r="1" ht="15.75" customHeight="1" s="441">
      <c r="A1" s="419" t="inlineStr">
        <is>
          <t xml:space="preserve">A imprimer </t>
        </is>
      </c>
      <c r="B1" s="419" t="inlineStr">
        <is>
          <t>Chemin</t>
        </is>
      </c>
      <c r="C1" s="419" t="inlineStr">
        <is>
          <t xml:space="preserve">Sorti ? </t>
        </is>
      </c>
    </row>
    <row r="2" s="441">
      <c r="A2" s="222" t="inlineStr">
        <is>
          <t>Transport</t>
        </is>
      </c>
      <c r="B2" s="224" t="inlineStr">
        <is>
          <t>Banco Mensuel -&gt; 11bis 2020</t>
        </is>
      </c>
      <c r="C2" s="224" t="n"/>
    </row>
    <row r="3" s="441"/>
    <row r="4">
      <c r="A4" s="434" t="inlineStr">
        <is>
          <t>VERSEMENT MOBILITE</t>
        </is>
      </c>
      <c r="B4" s="456" t="n"/>
    </row>
    <row r="5">
      <c r="A5" s="86" t="inlineStr">
        <is>
          <t>JUSTIF TRANSPORT - Répartition par zone</t>
        </is>
      </c>
      <c r="B5" s="143" t="n"/>
    </row>
    <row r="6">
      <c r="A6" s="86" t="inlineStr">
        <is>
          <t>JAL/COT - Montant Rubrique 3050</t>
        </is>
      </c>
      <c r="B6" s="197">
        <f>'Tempo-Banco'!C52</f>
        <v/>
      </c>
      <c r="C6" s="329" t="n"/>
    </row>
    <row r="7">
      <c r="A7" s="86" t="inlineStr">
        <is>
          <t>DSN Onglet 1</t>
        </is>
      </c>
      <c r="B7" s="143" t="n"/>
    </row>
  </sheetData>
  <mergeCells count="1">
    <mergeCell ref="A4:B4"/>
  </mergeCell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32"/>
  <sheetViews>
    <sheetView zoomScaleNormal="100" workbookViewId="0">
      <selection activeCell="J11" sqref="J11"/>
    </sheetView>
  </sheetViews>
  <sheetFormatPr baseColWidth="10" defaultRowHeight="15"/>
  <cols>
    <col width="12.42578125" bestFit="1" customWidth="1" style="441" min="1" max="1"/>
    <col width="20" bestFit="1" customWidth="1" style="441" min="2" max="2"/>
    <col width="5" customWidth="1" style="441" min="3" max="3"/>
    <col width="10.28515625" bestFit="1" customWidth="1" style="14" min="4" max="4"/>
    <col width="11.7109375" customWidth="1" style="441" min="5" max="5"/>
    <col width="5.140625" customWidth="1" style="441" min="6" max="6"/>
    <col width="51.7109375" bestFit="1" customWidth="1" style="441" min="7" max="7"/>
    <col width="5.28515625" customWidth="1" style="441" min="9" max="9"/>
    <col width="30.28515625" bestFit="1" customWidth="1" style="441" min="10" max="10"/>
  </cols>
  <sheetData>
    <row r="1" ht="15.75" customHeight="1" s="441">
      <c r="A1" s="419" t="inlineStr">
        <is>
          <t xml:space="preserve">A imprimer </t>
        </is>
      </c>
      <c r="B1" s="437" t="inlineStr">
        <is>
          <t>Chemin</t>
        </is>
      </c>
      <c r="C1" s="462" t="n"/>
      <c r="D1" s="462" t="n"/>
      <c r="E1" s="462" t="n"/>
      <c r="F1" s="462" t="n"/>
      <c r="G1" s="462" t="n"/>
      <c r="H1" s="419" t="inlineStr">
        <is>
          <t xml:space="preserve">Sorti ? </t>
        </is>
      </c>
    </row>
    <row r="2" s="441">
      <c r="A2" s="224" t="inlineStr">
        <is>
          <t>PAS</t>
        </is>
      </c>
      <c r="B2" s="436" t="inlineStr">
        <is>
          <t xml:space="preserve">BANCO Edition -&gt; Situation salarié PAS -&gt; Sélectionner historique des taux et prélèvements </t>
        </is>
      </c>
      <c r="C2" s="455" t="n"/>
      <c r="D2" s="455" t="n"/>
      <c r="E2" s="455" t="n"/>
      <c r="F2" s="455" t="n"/>
      <c r="G2" s="456" t="n"/>
      <c r="H2" s="224" t="n"/>
      <c r="I2" s="252" t="inlineStr">
        <is>
          <t>EXTRACTION</t>
        </is>
      </c>
    </row>
    <row r="3" s="441">
      <c r="D3" s="14" t="n"/>
    </row>
    <row r="4">
      <c r="A4" s="478" t="inlineStr">
        <is>
          <t>BULLETIN DE SALAIRE</t>
        </is>
      </c>
      <c r="B4" s="456" t="n"/>
      <c r="D4" s="478" t="inlineStr">
        <is>
          <t>HISTORIQUE PAS</t>
        </is>
      </c>
      <c r="E4" s="456" t="n"/>
      <c r="G4" s="443" t="inlineStr">
        <is>
          <t>VERIFICATION CALCUL</t>
        </is>
      </c>
      <c r="H4" s="456" t="n"/>
      <c r="J4" s="93" t="inlineStr">
        <is>
          <t>JAL/RUB - Rubrique 5110</t>
        </is>
      </c>
      <c r="K4" s="152">
        <f>'Tempo-Banco'!C102</f>
        <v/>
      </c>
    </row>
    <row r="5">
      <c r="A5" s="89" t="inlineStr">
        <is>
          <t>INTERIMAIRE</t>
        </is>
      </c>
      <c r="D5" s="55" t="inlineStr">
        <is>
          <t xml:space="preserve">BASE </t>
        </is>
      </c>
      <c r="E5" s="130" t="n"/>
      <c r="G5" s="442" t="inlineStr">
        <is>
          <t>BASE (fiche de paie clarifiée)</t>
        </is>
      </c>
      <c r="H5" s="456" t="n"/>
      <c r="J5" s="93" t="inlineStr">
        <is>
          <t>HISTORIQUE PAS - Montant Total</t>
        </is>
      </c>
      <c r="K5" s="199" t="n"/>
    </row>
    <row r="6">
      <c r="A6" s="55" t="inlineStr">
        <is>
          <t xml:space="preserve">BASE </t>
        </is>
      </c>
      <c r="B6" s="130" t="n"/>
      <c r="D6" s="55" t="inlineStr">
        <is>
          <t xml:space="preserve">TAUX </t>
        </is>
      </c>
      <c r="E6" s="479" t="n">
        <v>0.9</v>
      </c>
      <c r="G6" s="72" t="inlineStr">
        <is>
          <t>BRUT TOTAL</t>
        </is>
      </c>
      <c r="H6" s="407" t="n"/>
      <c r="K6" s="444" t="n"/>
      <c r="L6" s="444" t="n"/>
      <c r="M6" s="444" t="n"/>
      <c r="N6" s="444" t="n"/>
    </row>
    <row r="7">
      <c r="A7" s="55" t="inlineStr">
        <is>
          <t xml:space="preserve">TAUX </t>
        </is>
      </c>
      <c r="B7" s="355" t="n">
        <v>0.9</v>
      </c>
      <c r="D7" s="55" t="inlineStr">
        <is>
          <t>MONTANT</t>
        </is>
      </c>
      <c r="E7" s="198">
        <f>E5*E6/100</f>
        <v/>
      </c>
      <c r="G7" s="55" t="inlineStr">
        <is>
          <t>TOTAL DES COTISATIONS ET CONTRIBUTIONS SALARIALES</t>
        </is>
      </c>
      <c r="H7" s="407" t="n"/>
      <c r="K7" s="444" t="n"/>
      <c r="L7" s="444" t="n"/>
      <c r="M7" s="444" t="n"/>
      <c r="N7" s="444" t="n"/>
    </row>
    <row r="8">
      <c r="A8" s="55" t="inlineStr">
        <is>
          <t>MONTANT</t>
        </is>
      </c>
      <c r="B8" s="198">
        <f>B6*B7/100</f>
        <v/>
      </c>
      <c r="G8" s="72" t="inlineStr">
        <is>
          <t>CSG NON DEDUCTIBLE</t>
        </is>
      </c>
      <c r="H8" s="407" t="n"/>
    </row>
    <row r="9" ht="16.5" customHeight="1" s="441">
      <c r="A9" s="69" t="n"/>
      <c r="B9" s="69" t="n"/>
      <c r="G9" s="72" t="inlineStr">
        <is>
          <t>COMPLEMENTAIRE SANTE</t>
        </is>
      </c>
      <c r="H9" s="407" t="n"/>
    </row>
    <row r="10">
      <c r="A10" s="249" t="inlineStr">
        <is>
          <t>ATTENTION PENSER A COPIER L'EXTRACTION</t>
        </is>
      </c>
      <c r="B10" s="250" t="n"/>
      <c r="C10" s="250" t="n"/>
      <c r="D10" s="251" t="n"/>
      <c r="G10" s="55" t="inlineStr">
        <is>
          <t>HEURES SUPPLEMENTAIRES</t>
        </is>
      </c>
      <c r="H10" s="407" t="n"/>
      <c r="I10" s="91" t="n"/>
      <c r="J10" s="91" t="n"/>
      <c r="K10" s="91" t="n"/>
      <c r="L10" s="91" t="n"/>
    </row>
    <row r="11">
      <c r="G11" s="55" t="inlineStr">
        <is>
          <t>CSG NON DEDUCTIBLE SUR HEURES SUPPLEMENTAIRES</t>
        </is>
      </c>
      <c r="H11" s="407" t="n"/>
      <c r="K11" s="14" t="n"/>
    </row>
    <row r="12">
      <c r="G12" s="92" t="inlineStr">
        <is>
          <t>TOTAL</t>
        </is>
      </c>
      <c r="H12" s="152">
        <f>H6-H7+H8+H9-H10+H11</f>
        <v/>
      </c>
    </row>
    <row r="13">
      <c r="G13" s="480">
        <f>E6</f>
        <v/>
      </c>
      <c r="H13" s="198">
        <f>H12*G13/100</f>
        <v/>
      </c>
    </row>
    <row r="14" ht="15" customHeight="1" s="441"/>
    <row r="15" ht="15" customHeight="1" s="441"/>
    <row r="16">
      <c r="A16" s="444" t="n"/>
      <c r="C16" s="444" t="n"/>
      <c r="D16" s="444" t="n"/>
      <c r="F16" s="444" t="n"/>
      <c r="G16" s="444" t="n"/>
    </row>
    <row r="17">
      <c r="A17" s="444" t="n"/>
      <c r="B17" s="444" t="n"/>
      <c r="C17" s="444" t="n"/>
      <c r="D17" s="444" t="n"/>
      <c r="E17" s="444" t="n"/>
      <c r="F17" s="444" t="n"/>
      <c r="G17" s="444" t="n"/>
    </row>
    <row r="18">
      <c r="A18" s="444" t="n"/>
      <c r="B18" s="444" t="n"/>
      <c r="C18" s="444" t="n"/>
      <c r="D18" s="444" t="n"/>
      <c r="E18" s="444" t="n"/>
      <c r="F18" s="444" t="n"/>
      <c r="G18" s="444" t="n"/>
      <c r="H18" s="444" t="n"/>
    </row>
    <row r="19">
      <c r="A19" s="444" t="n"/>
      <c r="B19" s="444" t="n"/>
      <c r="C19" s="444" t="n"/>
      <c r="D19" s="444" t="n"/>
      <c r="E19" s="444" t="n"/>
      <c r="F19" s="444" t="n"/>
      <c r="G19" s="444" t="n"/>
      <c r="H19" s="444" t="n"/>
    </row>
    <row r="20">
      <c r="A20" s="444" t="n"/>
      <c r="B20" s="444" t="n"/>
      <c r="C20" s="444" t="n"/>
      <c r="D20" s="444" t="n"/>
      <c r="E20" s="444" t="n"/>
      <c r="F20" s="444" t="n"/>
      <c r="G20" s="444" t="n"/>
      <c r="H20" s="444" t="n"/>
    </row>
    <row r="21">
      <c r="A21" s="444" t="n"/>
      <c r="B21" s="444" t="n"/>
      <c r="C21" s="444" t="n"/>
      <c r="D21" s="444" t="n"/>
      <c r="E21" s="444" t="n"/>
      <c r="F21" s="444" t="n"/>
      <c r="G21" s="444" t="n"/>
      <c r="H21" s="444" t="n"/>
    </row>
    <row r="22">
      <c r="A22" s="444" t="n"/>
      <c r="B22" s="444" t="n"/>
      <c r="C22" s="444" t="n"/>
      <c r="D22" s="444" t="n"/>
      <c r="E22" s="444" t="n"/>
      <c r="F22" s="444" t="n"/>
      <c r="G22" s="444" t="n"/>
      <c r="H22" s="444" t="n"/>
      <c r="K22" s="14" t="n"/>
    </row>
    <row r="23">
      <c r="A23" s="444" t="n"/>
      <c r="B23" s="444" t="n"/>
      <c r="C23" s="444" t="n"/>
      <c r="D23" s="444" t="n"/>
      <c r="E23" s="444" t="n"/>
      <c r="F23" s="444" t="n"/>
      <c r="G23" s="444" t="n"/>
      <c r="H23" s="444" t="n"/>
      <c r="K23" s="14" t="n"/>
    </row>
    <row r="24">
      <c r="A24" s="444" t="n"/>
      <c r="B24" s="444" t="n"/>
      <c r="C24" s="444" t="n"/>
      <c r="D24" s="444" t="n"/>
      <c r="E24" s="444" t="n"/>
      <c r="F24" s="444" t="n"/>
      <c r="G24" s="444" t="n"/>
      <c r="H24" s="444" t="n"/>
      <c r="K24" s="14" t="n"/>
    </row>
    <row r="25">
      <c r="A25" s="444" t="n"/>
      <c r="B25" s="444" t="n"/>
      <c r="C25" s="444" t="n"/>
      <c r="D25" s="444" t="n"/>
      <c r="E25" s="444" t="n"/>
      <c r="F25" s="444" t="n"/>
      <c r="G25" s="444" t="n"/>
      <c r="H25" s="444" t="n"/>
      <c r="K25" s="14" t="n"/>
    </row>
    <row r="26" ht="24" customHeight="1" s="441">
      <c r="K26" s="14" t="n"/>
    </row>
    <row r="27">
      <c r="K27" s="14" t="n"/>
    </row>
    <row r="28">
      <c r="K28" s="14" t="n"/>
    </row>
    <row r="29">
      <c r="K29" s="14" t="n"/>
    </row>
    <row r="30">
      <c r="K30" s="14" t="n"/>
    </row>
    <row r="31">
      <c r="K31" s="14" t="n"/>
    </row>
    <row r="32">
      <c r="K32" s="14" t="n"/>
    </row>
  </sheetData>
  <mergeCells count="11">
    <mergeCell ref="A4:B4"/>
    <mergeCell ref="B2:G2"/>
    <mergeCell ref="I21:J21"/>
    <mergeCell ref="G4:H4"/>
    <mergeCell ref="A16:B16"/>
    <mergeCell ref="D16:E16"/>
    <mergeCell ref="G16:H16"/>
    <mergeCell ref="B1:G1"/>
    <mergeCell ref="G5:H5"/>
    <mergeCell ref="D4:E4"/>
    <mergeCell ref="G17:H17"/>
  </mergeCells>
  <pageMargins left="0.7" right="0.7" top="0.75" bottom="0.75" header="0.3" footer="0.3"/>
  <pageSetup orientation="portrait" paperSize="9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4"/>
  <sheetViews>
    <sheetView workbookViewId="0">
      <selection activeCell="H5" sqref="H5"/>
    </sheetView>
  </sheetViews>
  <sheetFormatPr baseColWidth="10" defaultRowHeight="15"/>
  <cols>
    <col width="21.42578125" customWidth="1" style="441" min="1" max="1"/>
    <col width="25" bestFit="1" customWidth="1" style="441" min="7" max="7"/>
    <col width="24.7109375" bestFit="1" customWidth="1" style="441" min="8" max="8"/>
  </cols>
  <sheetData>
    <row r="1" ht="15.75" customHeight="1" s="441">
      <c r="A1" s="419" t="inlineStr">
        <is>
          <t xml:space="preserve">A imprimer </t>
        </is>
      </c>
      <c r="B1" s="419" t="inlineStr">
        <is>
          <t>Chemin</t>
        </is>
      </c>
      <c r="C1" s="455" t="n"/>
      <c r="D1" s="456" t="n"/>
      <c r="E1" s="419" t="inlineStr">
        <is>
          <t xml:space="preserve">Sorti ? </t>
        </is>
      </c>
    </row>
    <row r="2" s="441">
      <c r="A2" s="219" t="inlineStr">
        <is>
          <t>Liste ATD</t>
        </is>
      </c>
      <c r="B2" s="446" t="n"/>
      <c r="C2" s="455" t="n"/>
      <c r="D2" s="456" t="n"/>
      <c r="E2" s="224" t="n"/>
    </row>
    <row r="3" s="441"/>
    <row r="4">
      <c r="A4" s="449" t="inlineStr">
        <is>
          <t>Tranche mensuelle</t>
        </is>
      </c>
      <c r="B4" s="460" t="n"/>
      <c r="C4" s="450" t="inlineStr">
        <is>
          <t>Taux</t>
        </is>
      </c>
      <c r="D4" s="451" t="inlineStr">
        <is>
          <t>Quotité saisissable</t>
        </is>
      </c>
      <c r="E4" s="456" t="n"/>
      <c r="G4" s="94" t="inlineStr">
        <is>
          <t>Total des saisies sur salaire</t>
        </is>
      </c>
      <c r="H4" s="200" t="n">
        <v>0</v>
      </c>
    </row>
    <row r="5">
      <c r="A5" s="461" t="n"/>
      <c r="B5" s="463" t="n"/>
      <c r="C5" s="469" t="n"/>
      <c r="D5" s="449" t="inlineStr">
        <is>
          <t>par tranche</t>
        </is>
      </c>
      <c r="E5" s="449" t="inlineStr">
        <is>
          <t>cumulé</t>
        </is>
      </c>
      <c r="G5" s="94" t="inlineStr">
        <is>
          <t>JAL/RUB - Rubrique 6011</t>
        </is>
      </c>
      <c r="H5" s="151">
        <f>'Tempo-Banco'!C105</f>
        <v/>
      </c>
    </row>
    <row r="6">
      <c r="A6" s="6" t="n">
        <v>0</v>
      </c>
      <c r="B6" s="6">
        <f>328.33+(B24*CHARGE)</f>
        <v/>
      </c>
      <c r="C6" s="7">
        <f>1/20</f>
        <v/>
      </c>
      <c r="D6" s="6">
        <f>IF(SALNET&gt;B6,(B6-A6)*C6,IF(ISBLANK(SALNET),0,0))</f>
        <v/>
      </c>
      <c r="E6" s="6">
        <f>D6</f>
        <v/>
      </c>
      <c r="F6" s="5" t="n"/>
    </row>
    <row r="7">
      <c r="A7" s="6">
        <f>B6+0.01</f>
        <v/>
      </c>
      <c r="B7" s="6">
        <f>640.83+(B24*CHARGE)</f>
        <v/>
      </c>
      <c r="C7" s="8">
        <f>1/10</f>
        <v/>
      </c>
      <c r="D7" s="6">
        <f>IF(SALNET&gt;B7,(B7-A7)*C7,IF(SALNET&gt;A7,(SALNET-A7)*C7,0))</f>
        <v/>
      </c>
      <c r="E7" s="6">
        <f>D7+E6</f>
        <v/>
      </c>
      <c r="F7" s="5" t="n"/>
      <c r="G7" s="481" t="inlineStr">
        <is>
          <t>BULLETIN DE SALAIRE</t>
        </is>
      </c>
      <c r="H7" s="456" t="n"/>
    </row>
    <row r="8" ht="15" customHeight="1" s="441">
      <c r="A8" s="6">
        <f>B7+0.01</f>
        <v/>
      </c>
      <c r="B8" s="6">
        <f>955+(B24*CHARGE)</f>
        <v/>
      </c>
      <c r="C8" s="8">
        <f>1/5</f>
        <v/>
      </c>
      <c r="D8" s="6">
        <f>IF(SALNET&gt;B8,(B8-A8)*C8,IF(SALNET&gt;A8,(SALNET-A8)*C8,0))</f>
        <v/>
      </c>
      <c r="E8" s="6">
        <f>D8+E7</f>
        <v/>
      </c>
      <c r="F8" s="5" t="n"/>
      <c r="G8" s="81" t="inlineStr">
        <is>
          <t>INTERIMAIRE</t>
        </is>
      </c>
      <c r="H8" s="96" t="n"/>
    </row>
    <row r="9">
      <c r="A9" s="6">
        <f>B8+0.01</f>
        <v/>
      </c>
      <c r="B9" s="6">
        <f>1266.67+(B24*CHARGE)</f>
        <v/>
      </c>
      <c r="C9" s="8">
        <f>1/4</f>
        <v/>
      </c>
      <c r="D9" s="6">
        <f>IF(SALNET&gt;B9,(B9-A9)*C9,IF(SALNET&gt;A9,(SALNET-A9)*C9,0))</f>
        <v/>
      </c>
      <c r="E9" s="6">
        <f>D9+E8</f>
        <v/>
      </c>
      <c r="F9" s="5" t="n"/>
      <c r="G9" s="97" t="inlineStr">
        <is>
          <t>MONTANT SAISIE SUR BS</t>
        </is>
      </c>
      <c r="H9" s="129" t="n"/>
    </row>
    <row r="10">
      <c r="A10" s="6">
        <f>B9+0.01</f>
        <v/>
      </c>
      <c r="B10" s="6">
        <f>1579.17+(B24*CHARGE)</f>
        <v/>
      </c>
      <c r="C10" s="8">
        <f>1/3</f>
        <v/>
      </c>
      <c r="D10" s="6">
        <f>IF(SALNET&gt;B10,(B10-A10)*C10,IF(SALNET&gt;A10,(SALNET-A10)*C10,0))</f>
        <v/>
      </c>
      <c r="E10" s="6">
        <f>D10+E9</f>
        <v/>
      </c>
      <c r="F10" s="9" t="n"/>
    </row>
    <row r="11">
      <c r="A11" s="6">
        <f>B10+0.01</f>
        <v/>
      </c>
      <c r="B11" s="6">
        <f>1897.5+(B24*CHARGE)</f>
        <v/>
      </c>
      <c r="C11" s="8">
        <f>2/3</f>
        <v/>
      </c>
      <c r="D11" s="6">
        <f>IF(SALNET&gt;B11,(B11-A11)*C11,IF(SALNET&gt;A11,(SALNET-A11)*C11,0))</f>
        <v/>
      </c>
      <c r="E11" s="6">
        <f>D11+E10</f>
        <v/>
      </c>
      <c r="F11" s="5" t="n"/>
      <c r="G11" s="481" t="inlineStr">
        <is>
          <t>BULLETIN DE SALAIRE</t>
        </is>
      </c>
      <c r="H11" s="456" t="n"/>
    </row>
    <row r="12">
      <c r="A12" s="6" t="inlineStr">
        <is>
          <t>au-delà de</t>
        </is>
      </c>
      <c r="B12" s="6">
        <f>1897.5+(B24*CHARGE)</f>
        <v/>
      </c>
      <c r="C12" s="6" t="inlineStr">
        <is>
          <t>totalité</t>
        </is>
      </c>
      <c r="D12" s="6">
        <f>IF(SALNET&gt;B12,SALNET-B11,0)</f>
        <v/>
      </c>
      <c r="E12" s="73">
        <f>D12+E11</f>
        <v/>
      </c>
      <c r="F12" s="5" t="n"/>
      <c r="G12" s="81" t="inlineStr">
        <is>
          <t>INTERIMAIRE</t>
        </is>
      </c>
      <c r="H12" s="320" t="n"/>
    </row>
    <row r="13">
      <c r="A13" s="5" t="n"/>
      <c r="B13" s="5" t="n"/>
      <c r="C13" s="5" t="n"/>
      <c r="D13" s="5" t="n"/>
      <c r="E13" s="5" t="n"/>
      <c r="F13" s="5" t="n"/>
      <c r="G13" s="97" t="inlineStr">
        <is>
          <t>MONTANT SAISIE SUR BS</t>
        </is>
      </c>
      <c r="H13" s="129" t="n"/>
    </row>
    <row r="14">
      <c r="A14" s="74" t="inlineStr">
        <is>
          <t>salaire net</t>
        </is>
      </c>
      <c r="B14" s="201" t="n"/>
      <c r="C14" s="5" t="n"/>
      <c r="D14" s="5" t="n"/>
      <c r="E14" s="5" t="n"/>
      <c r="F14" s="5" t="n"/>
    </row>
    <row r="15">
      <c r="A15" s="74" t="inlineStr">
        <is>
          <t>nbre pers. Charge</t>
        </is>
      </c>
      <c r="B15" s="203" t="n">
        <v>0</v>
      </c>
      <c r="C15" s="10" t="n"/>
      <c r="D15" s="5" t="n"/>
      <c r="E15" s="5" t="n"/>
      <c r="F15" s="5" t="n"/>
    </row>
    <row r="16">
      <c r="A16" s="74" t="inlineStr">
        <is>
          <t>RSA</t>
        </is>
      </c>
      <c r="B16" s="202" t="n">
        <v>598.54</v>
      </c>
      <c r="C16" s="5" t="n"/>
      <c r="D16" s="5" t="n"/>
      <c r="E16" s="5" t="n"/>
      <c r="F16" s="5" t="n"/>
    </row>
    <row r="17">
      <c r="A17" s="5" t="inlineStr">
        <is>
          <t>Fraction insaisissable</t>
        </is>
      </c>
      <c r="B17" s="202">
        <f>SALNET-B16-E12</f>
        <v/>
      </c>
      <c r="C17" s="5" t="n"/>
      <c r="D17" s="5" t="n"/>
      <c r="E17" s="5" t="n"/>
      <c r="F17" s="5" t="n"/>
    </row>
    <row r="18">
      <c r="A18" s="5" t="inlineStr">
        <is>
          <t>quotité saisissable</t>
        </is>
      </c>
      <c r="B18" s="202">
        <f>E12</f>
        <v/>
      </c>
      <c r="C18" s="5" t="n"/>
      <c r="D18" s="5" t="n"/>
      <c r="E18" s="5" t="n"/>
      <c r="F18" s="5" t="n"/>
    </row>
    <row r="19" ht="23.25" customHeight="1" s="441">
      <c r="A19" s="5" t="n"/>
      <c r="B19" s="5" t="n"/>
      <c r="C19" s="5" t="n"/>
      <c r="D19" s="5" t="n"/>
      <c r="E19" s="5" t="n"/>
      <c r="F19" s="5" t="n"/>
      <c r="G19" s="445" t="n"/>
    </row>
    <row r="20" ht="15" customHeight="1" s="441">
      <c r="A20" s="95" t="inlineStr">
        <is>
          <t>Vous pouvez également utiliser l'outil de calcul de la Revue Fiduciaire :</t>
        </is>
      </c>
      <c r="B20" s="5" t="n"/>
      <c r="C20" s="5" t="n"/>
      <c r="D20" s="5" t="n"/>
      <c r="E20" s="5" t="n"/>
      <c r="F20" s="5" t="n"/>
    </row>
    <row r="21" ht="16.5" customHeight="1" s="441">
      <c r="A21" s="11" t="inlineStr">
        <is>
          <t>http://rfpaye.grouperf.com/calcul/index.php?salaire=1500&amp;charge=3&amp;fichier=saisie_sur_salaires</t>
        </is>
      </c>
      <c r="B21" s="5" t="n"/>
      <c r="C21" s="5" t="n"/>
      <c r="D21" s="5" t="n"/>
      <c r="E21" s="5" t="n"/>
      <c r="F21" s="5" t="n"/>
    </row>
    <row r="22"/>
    <row r="24">
      <c r="A24" s="297" t="inlineStr">
        <is>
          <t>Montant pers à charge:</t>
        </is>
      </c>
      <c r="B24" s="55" t="n">
        <v>134.17</v>
      </c>
    </row>
    <row r="27" ht="26.25" customHeight="1" s="441"/>
  </sheetData>
  <mergeCells count="8">
    <mergeCell ref="A4:B5"/>
    <mergeCell ref="G19:M22"/>
    <mergeCell ref="G7:H7"/>
    <mergeCell ref="C4:C5"/>
    <mergeCell ref="B1:D1"/>
    <mergeCell ref="G11:H11"/>
    <mergeCell ref="D4:E4"/>
    <mergeCell ref="B2:D2"/>
  </mergeCells>
  <hyperlinks>
    <hyperlink ref="A21" r:id="rId1"/>
  </hyperlinks>
  <pageMargins left="0.7" right="0.7" top="0.75" bottom="0.75" header="0.3" footer="0.3"/>
  <pageSetup orientation="portrait" paperSize="9"/>
  <legacyDrawing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U96"/>
  <sheetViews>
    <sheetView zoomScaleNormal="100" workbookViewId="0">
      <selection activeCell="B17" sqref="B17"/>
    </sheetView>
  </sheetViews>
  <sheetFormatPr baseColWidth="10" defaultRowHeight="15"/>
  <cols>
    <col width="20.85546875" customWidth="1" style="14" min="1" max="1"/>
    <col width="14.28515625" customWidth="1" style="441" min="2" max="2"/>
    <col width="14" customWidth="1" style="441" min="3" max="3"/>
    <col width="14" customWidth="1" style="441" min="4" max="4"/>
    <col width="30.140625" bestFit="1" customWidth="1" style="441" min="5" max="5"/>
    <col width="8.140625" customWidth="1" style="441" min="6" max="6"/>
    <col width="35.28515625" customWidth="1" style="441" min="7" max="7"/>
    <col width="37" bestFit="1" customWidth="1" style="441" min="8" max="8"/>
    <col width="17.5703125" customWidth="1" style="441" min="9" max="9"/>
  </cols>
  <sheetData>
    <row r="1" s="441">
      <c r="A1" s="14" t="n"/>
    </row>
    <row r="2">
      <c r="B2" s="235" t="inlineStr">
        <is>
          <t>INFO DSN</t>
        </is>
      </c>
      <c r="C2" s="236" t="inlineStr">
        <is>
          <t xml:space="preserve">CONTROLE </t>
        </is>
      </c>
      <c r="D2" s="236" t="inlineStr">
        <is>
          <t>Ecart</t>
        </is>
      </c>
      <c r="E2" s="235" t="inlineStr">
        <is>
          <t>Justif Ecart</t>
        </is>
      </c>
      <c r="F2" s="233" t="n"/>
      <c r="G2" s="237" t="inlineStr">
        <is>
          <t xml:space="preserve"> LE TOTAL FISCAL : JNALRUB: a payer</t>
        </is>
      </c>
      <c r="H2" s="100" t="inlineStr">
        <is>
          <t>Net Fiscal :</t>
        </is>
      </c>
      <c r="I2" s="68">
        <f>'Tempo-Banco'!C98</f>
        <v/>
      </c>
    </row>
    <row r="3" s="441">
      <c r="A3" s="122" t="inlineStr">
        <is>
          <t>Heure 
Payées</t>
        </is>
      </c>
      <c r="B3" s="207" t="n">
        <v>737.21</v>
      </c>
      <c r="C3" s="265">
        <f>'Tempo-Banco'!C69</f>
        <v/>
      </c>
      <c r="D3" s="264">
        <f>B3-C3</f>
        <v/>
      </c>
      <c r="E3" s="234" t="n"/>
      <c r="F3" s="232" t="n"/>
      <c r="G3" s="237" t="inlineStr">
        <is>
          <t xml:space="preserve"> LA RUBRIQUE 5100 : JNALRUB: a retenir</t>
        </is>
      </c>
      <c r="H3" s="234" t="inlineStr">
        <is>
          <t>CSG/CRDS non déductible</t>
        </is>
      </c>
      <c r="I3" s="68">
        <f>'Tempo-Banco'!C99</f>
        <v/>
      </c>
    </row>
    <row r="4" s="441">
      <c r="A4" s="122" t="inlineStr">
        <is>
          <t xml:space="preserve">I.F.M. </t>
        </is>
      </c>
      <c r="B4" s="204" t="n">
        <v>1161</v>
      </c>
      <c r="C4" s="266">
        <f>'Tempo-Banco'!C91</f>
        <v/>
      </c>
      <c r="D4" s="264">
        <f>B4-C4</f>
        <v/>
      </c>
      <c r="E4" s="234" t="n"/>
      <c r="F4" s="232" t="n"/>
      <c r="G4" s="237" t="inlineStr">
        <is>
          <t xml:space="preserve"> LA RUBRIQUE 5103 : JNALRUB: a retenir</t>
        </is>
      </c>
      <c r="H4" s="234" t="inlineStr">
        <is>
          <t>CSG/CRDS non déductible intempérie / AP</t>
        </is>
      </c>
      <c r="I4" s="68">
        <f>'Tempo-Banco'!C101</f>
        <v/>
      </c>
    </row>
    <row r="5" s="441">
      <c r="A5" s="122" t="inlineStr">
        <is>
          <t>I.C.P.</t>
        </is>
      </c>
      <c r="B5" s="204" t="n">
        <v>1911.19</v>
      </c>
      <c r="C5" s="266">
        <f>'Tempo-Banco'!C92</f>
        <v/>
      </c>
      <c r="D5" s="264">
        <f>B5-C5</f>
        <v/>
      </c>
      <c r="E5" s="234" t="n"/>
      <c r="F5" s="232" t="n"/>
      <c r="G5" s="237" t="inlineStr">
        <is>
          <t xml:space="preserve"> LA RUBRIQUE 5102 : JNALRUB: a retenir</t>
        </is>
      </c>
      <c r="H5" s="234" t="inlineStr">
        <is>
          <t>CSG/CRDS non déductible des Heures supp</t>
        </is>
      </c>
      <c r="I5" s="68">
        <f>'Tempo-Banco'!C100</f>
        <v/>
      </c>
    </row>
    <row r="6" s="441">
      <c r="A6" s="122" t="inlineStr">
        <is>
          <t>Brut</t>
        </is>
      </c>
      <c r="B6" s="204" t="n">
        <v>12530</v>
      </c>
      <c r="C6" s="266">
        <f>'Tempo-Banco'!C76</f>
        <v/>
      </c>
      <c r="D6" s="264">
        <f>B6-C6</f>
        <v/>
      </c>
      <c r="E6" s="234" t="n"/>
      <c r="F6" s="232" t="n"/>
      <c r="G6" s="237" t="inlineStr">
        <is>
          <t xml:space="preserve"> LA RUBRIQUE 3602 : JNALRUB: a retenir</t>
        </is>
      </c>
      <c r="H6" s="234" t="inlineStr">
        <is>
          <t>Part Patronale mutuelle santé</t>
        </is>
      </c>
      <c r="I6" s="68">
        <f>'Tempo-Banco'!C94</f>
        <v/>
      </c>
    </row>
    <row r="7" ht="15.75" customHeight="1" s="441">
      <c r="A7" s="122" t="inlineStr">
        <is>
          <t>Imposable</t>
        </is>
      </c>
      <c r="B7" s="204" t="n"/>
      <c r="C7" s="266">
        <f>'Tempo-Banco'!C98+'Tempo-Banco'!C55</f>
        <v/>
      </c>
      <c r="D7" s="264">
        <f>B7-C7</f>
        <v/>
      </c>
      <c r="E7" s="234" t="n"/>
      <c r="F7" s="232" t="n"/>
      <c r="G7" s="99" t="inlineStr">
        <is>
          <t xml:space="preserve"> LA DSN MENSUELLE </t>
        </is>
      </c>
      <c r="H7" s="432" t="inlineStr">
        <is>
          <t>NET VERSE :</t>
        </is>
      </c>
      <c r="I7" s="206">
        <f>I2-I3-I4-I5-I6</f>
        <v/>
      </c>
    </row>
    <row r="8" s="441">
      <c r="A8" s="122" t="inlineStr">
        <is>
          <t>Montant net fiscal PAS</t>
        </is>
      </c>
      <c r="B8" s="267" t="n">
        <v>10007</v>
      </c>
      <c r="C8" s="149">
        <f>'Tempo-Banco'!C71</f>
        <v/>
      </c>
      <c r="D8" s="264">
        <f>B8-C8</f>
        <v/>
      </c>
      <c r="E8" s="234" t="n"/>
      <c r="F8" s="232" t="n"/>
    </row>
    <row r="9" s="441">
      <c r="A9" s="122" t="inlineStr">
        <is>
          <t>Montant PAS</t>
        </is>
      </c>
      <c r="B9" s="204" t="n">
        <v>3.91</v>
      </c>
      <c r="C9" s="149">
        <f>'Tempo-Banco'!C72</f>
        <v/>
      </c>
      <c r="D9" s="264">
        <f>B9-C9</f>
        <v/>
      </c>
      <c r="E9" s="234" t="n"/>
      <c r="F9" s="232" t="n"/>
      <c r="G9" s="452" t="inlineStr">
        <is>
          <t xml:space="preserve">OBS DSN à mettre sur onglet Tempo Banco à la suite des info transfert de paie 
</t>
        </is>
      </c>
      <c r="H9" s="459" t="n"/>
      <c r="I9" s="460" t="n"/>
    </row>
    <row r="10" s="441">
      <c r="A10" s="122" t="inlineStr">
        <is>
          <t xml:space="preserve">Net Versé </t>
        </is>
      </c>
      <c r="B10" s="204" t="n">
        <v>9632</v>
      </c>
      <c r="C10" s="266">
        <f>I7</f>
        <v/>
      </c>
      <c r="D10" s="264">
        <f>B10-C10</f>
        <v/>
      </c>
      <c r="E10" s="234" t="inlineStr">
        <is>
          <t>Modification Cahier des Charges</t>
        </is>
      </c>
      <c r="F10" s="232" t="n"/>
      <c r="G10" s="464" t="n"/>
      <c r="I10" s="465" t="n"/>
    </row>
    <row r="11" s="441">
      <c r="A11" s="122" t="inlineStr">
        <is>
          <t>Pôle Emploi</t>
        </is>
      </c>
      <c r="B11" s="204" t="n">
        <v>12530</v>
      </c>
      <c r="C11" s="266">
        <f>C6</f>
        <v/>
      </c>
      <c r="D11" s="264">
        <f>B11-C11</f>
        <v/>
      </c>
      <c r="E11" s="234" t="n"/>
      <c r="F11" s="232" t="n"/>
      <c r="G11" s="461" t="n"/>
      <c r="H11" s="462" t="n"/>
      <c r="I11" s="463" t="n"/>
    </row>
    <row r="12" s="441">
      <c r="A12" s="122" t="inlineStr">
        <is>
          <t>Déplafon.</t>
        </is>
      </c>
      <c r="B12" s="204" t="n">
        <v>12530</v>
      </c>
      <c r="C12" s="266">
        <f>'Tempo-Banco'!C62+'Tempo-Banco'!C63</f>
        <v/>
      </c>
      <c r="D12" s="264">
        <f>B12-C12</f>
        <v/>
      </c>
      <c r="E12" s="234" t="n"/>
      <c r="F12" s="232" t="n"/>
      <c r="H12" s="51" t="n"/>
    </row>
    <row r="13" s="441">
      <c r="A13" s="122" t="inlineStr">
        <is>
          <t>Plafonnée</t>
        </is>
      </c>
      <c r="B13" s="204" t="n">
        <v>12530</v>
      </c>
      <c r="C13" s="266">
        <f>'Tempo-Banco'!C62</f>
        <v/>
      </c>
      <c r="D13" s="264">
        <f>B13-C13</f>
        <v/>
      </c>
      <c r="E13" s="234" t="n"/>
      <c r="F13" s="232" t="n"/>
      <c r="H13" s="51" t="n"/>
    </row>
    <row r="14" s="441">
      <c r="A14" s="122" t="inlineStr">
        <is>
          <t>CSG</t>
        </is>
      </c>
      <c r="B14" s="204" t="n">
        <v>12363</v>
      </c>
      <c r="C14" s="266">
        <f>Cotisations!G8</f>
        <v/>
      </c>
      <c r="D14" s="264">
        <f>B14-C14</f>
        <v/>
      </c>
      <c r="E14" s="234" t="n"/>
      <c r="F14" s="232" t="n"/>
      <c r="H14" s="51" t="n"/>
    </row>
    <row r="15" s="441">
      <c r="A15" s="122" t="inlineStr">
        <is>
          <t>Réduction</t>
        </is>
      </c>
      <c r="B15" s="204" t="n">
        <v>1064.76</v>
      </c>
      <c r="C15" s="266">
        <f>'Réduc Générale'!Q9+'Réduc Générale'!Q13</f>
        <v/>
      </c>
      <c r="D15" s="264">
        <f>B15-C15</f>
        <v/>
      </c>
      <c r="E15" s="234" t="n"/>
      <c r="F15" s="232" t="n"/>
    </row>
    <row r="16" s="441">
      <c r="A16" s="123" t="inlineStr">
        <is>
          <t>Heures Siaci</t>
        </is>
      </c>
      <c r="B16" s="205" t="n">
        <v>737.21</v>
      </c>
      <c r="C16" s="265">
        <f>'Tempo-Banco'!C69</f>
        <v/>
      </c>
      <c r="D16" s="264">
        <f>B16-C16</f>
        <v/>
      </c>
      <c r="E16" s="234" t="n"/>
      <c r="H16" s="51" t="n"/>
      <c r="L16" s="51" t="n"/>
      <c r="M16" s="51" t="n"/>
      <c r="N16" s="51" t="n"/>
      <c r="O16" s="51" t="n"/>
      <c r="P16" s="51" t="n"/>
      <c r="Q16" s="51" t="n"/>
      <c r="R16" s="51" t="n"/>
      <c r="S16" s="51" t="n"/>
    </row>
    <row r="17" s="441">
      <c r="H17" s="51" t="n"/>
      <c r="L17" s="51" t="n"/>
      <c r="M17" s="51" t="n"/>
      <c r="N17" s="51" t="n"/>
      <c r="O17" s="51" t="n"/>
      <c r="P17" s="51" t="n"/>
      <c r="Q17" s="51" t="n"/>
      <c r="R17" s="51" t="n"/>
      <c r="S17" s="51" t="n"/>
    </row>
    <row r="18" s="441">
      <c r="H18" s="51" t="n"/>
      <c r="L18" s="51" t="n"/>
      <c r="M18" s="51" t="n"/>
      <c r="N18" s="51" t="n"/>
      <c r="O18" s="51" t="n"/>
      <c r="P18" s="51" t="n"/>
      <c r="Q18" s="51" t="n"/>
      <c r="R18" s="51" t="n"/>
      <c r="S18" s="51" t="n"/>
    </row>
    <row r="19" s="441">
      <c r="A19" s="321" t="inlineStr">
        <is>
          <t xml:space="preserve">pour controler dsn </t>
        </is>
      </c>
      <c r="H19" s="51" t="n"/>
      <c r="L19" s="51" t="n"/>
      <c r="M19" s="51" t="n"/>
      <c r="N19" s="51" t="n"/>
      <c r="O19" s="51" t="n"/>
      <c r="P19" s="51" t="n"/>
      <c r="Q19" s="51" t="n"/>
      <c r="R19" s="51" t="n"/>
      <c r="S19" s="51" t="n"/>
    </row>
    <row r="20" ht="30" customHeight="1" s="441">
      <c r="A20" s="14" t="inlineStr">
        <is>
          <t>BANCO -&gt;DSN1 &gt; Onglet URSSAF Récap</t>
        </is>
      </c>
      <c r="H20" s="51" t="n"/>
      <c r="L20" s="51" t="n"/>
      <c r="M20" s="51" t="n"/>
      <c r="N20" s="51" t="n"/>
      <c r="O20" s="51" t="n"/>
      <c r="P20" s="51" t="n"/>
      <c r="Q20" s="51" t="n"/>
      <c r="R20" s="51" t="n"/>
      <c r="S20" s="51" t="n"/>
    </row>
    <row r="21" ht="30" customHeight="1" s="441">
      <c r="A21" s="14" t="inlineStr">
        <is>
          <t>Vérifier colonne "Dif" si gros écart</t>
        </is>
      </c>
      <c r="H21" s="51" t="n"/>
      <c r="L21" s="51" t="n"/>
      <c r="M21" s="51" t="n"/>
      <c r="N21" s="51" t="n"/>
      <c r="O21" s="51" t="n"/>
      <c r="P21" s="51" t="n"/>
      <c r="Q21" s="51" t="n"/>
      <c r="R21" s="51" t="n"/>
      <c r="S21" s="51" t="n"/>
    </row>
    <row r="22" s="441">
      <c r="A22" t="inlineStr">
        <is>
          <t>Comparer le total Général DSN au journal de cotisations</t>
        </is>
      </c>
      <c r="F22" s="444" t="n"/>
      <c r="G22" s="444" t="n"/>
      <c r="H22" s="444" t="n"/>
      <c r="L22" s="51" t="n"/>
      <c r="M22" s="51" t="n"/>
      <c r="N22" s="51" t="n"/>
      <c r="O22" s="51" t="n"/>
      <c r="P22" s="51" t="n"/>
      <c r="Q22" s="51" t="n"/>
      <c r="R22" s="51" t="n"/>
      <c r="S22" s="51" t="n"/>
    </row>
    <row r="23" s="441">
      <c r="A23" t="inlineStr">
        <is>
          <t>Jnal Cot &gt; Total Urssaf - 3920 - 3930</t>
        </is>
      </c>
      <c r="E23" s="444" t="n"/>
      <c r="F23" s="444" t="n"/>
      <c r="G23" s="444" t="n"/>
      <c r="H23" s="444" t="n"/>
      <c r="I23" s="51" t="n"/>
      <c r="J23" s="51" t="n"/>
      <c r="L23" s="51" t="n"/>
      <c r="M23" s="51" t="n"/>
      <c r="N23" s="51" t="n"/>
      <c r="O23" s="51" t="n"/>
      <c r="P23" s="51" t="n"/>
      <c r="Q23" s="51" t="n"/>
      <c r="R23" s="51" t="n"/>
      <c r="S23" s="51" t="n"/>
    </row>
    <row r="24" s="441">
      <c r="A24" t="inlineStr">
        <is>
          <t xml:space="preserve">Vérifier chaque onglet (Organisme de Retraite et Organisme de prévoyance) </t>
        </is>
      </c>
      <c r="E24" s="444" t="n"/>
      <c r="F24" s="444" t="n"/>
      <c r="G24" s="444" t="n"/>
      <c r="H24" s="444" t="n"/>
      <c r="I24" s="51" t="n"/>
      <c r="J24" s="51" t="n"/>
      <c r="L24" s="51" t="n"/>
      <c r="M24" s="51" t="n"/>
      <c r="N24" s="51" t="n"/>
      <c r="O24" s="51" t="n"/>
      <c r="P24" s="51" t="n"/>
      <c r="Q24" s="51" t="n"/>
      <c r="R24" s="51" t="n"/>
      <c r="S24" s="51" t="n"/>
    </row>
    <row r="25" s="441">
      <c r="A25" t="inlineStr">
        <is>
          <t>Vérifier le total DSN (en haut à gauche :) ) avec le total des rub de cotisations</t>
        </is>
      </c>
      <c r="E25" s="444" t="n"/>
      <c r="F25" s="444" t="n"/>
      <c r="G25" s="444" t="n"/>
      <c r="H25" s="444" t="n"/>
      <c r="I25" s="51" t="n"/>
      <c r="J25" s="51" t="n"/>
      <c r="L25" s="51" t="n"/>
      <c r="M25" s="51" t="n"/>
      <c r="N25" s="51" t="n"/>
      <c r="O25" s="51" t="n"/>
      <c r="P25" s="51" t="n"/>
      <c r="Q25" s="51" t="n"/>
      <c r="R25" s="51" t="n"/>
      <c r="S25" s="51" t="n"/>
    </row>
    <row r="26" s="441">
      <c r="E26" s="444" t="n"/>
      <c r="F26" s="444" t="n"/>
      <c r="G26" s="444" t="n"/>
      <c r="H26" s="444" t="n"/>
      <c r="I26" s="51" t="n"/>
      <c r="J26" s="51" t="n"/>
      <c r="L26" s="51" t="n"/>
      <c r="M26" s="51" t="n"/>
      <c r="N26" s="51" t="n"/>
      <c r="O26" s="51" t="n"/>
      <c r="P26" s="51" t="n"/>
      <c r="Q26" s="51" t="n"/>
      <c r="R26" s="51" t="n"/>
      <c r="S26" s="51" t="n"/>
    </row>
    <row r="27" s="441">
      <c r="E27" s="444" t="n"/>
      <c r="F27" s="444" t="n"/>
      <c r="G27" s="444" t="n"/>
      <c r="H27" s="444" t="n"/>
      <c r="I27" s="51" t="n"/>
      <c r="J27" s="51" t="n"/>
      <c r="L27" s="51" t="n"/>
      <c r="M27" s="51" t="n"/>
      <c r="N27" s="51" t="n"/>
      <c r="O27" s="51" t="n"/>
      <c r="P27" s="51" t="n"/>
      <c r="Q27" s="51" t="n"/>
      <c r="R27" s="51" t="n"/>
      <c r="S27" s="51" t="n"/>
    </row>
    <row r="28" s="441">
      <c r="E28" s="444" t="n"/>
      <c r="F28" s="444" t="n"/>
      <c r="G28" s="444" t="n"/>
      <c r="H28" s="444" t="n"/>
      <c r="I28" s="51" t="n"/>
      <c r="J28" s="51" t="n"/>
      <c r="K28" s="51" t="n"/>
      <c r="L28" s="51" t="n"/>
      <c r="M28" s="51" t="n"/>
      <c r="N28" s="51" t="n"/>
      <c r="O28" s="51" t="n"/>
      <c r="P28" s="51" t="n"/>
      <c r="Q28" s="51" t="n"/>
      <c r="R28" s="51" t="n"/>
      <c r="S28" s="51" t="n"/>
    </row>
    <row r="29" s="441">
      <c r="A29" s="14" t="n"/>
      <c r="E29" s="444" t="n"/>
      <c r="F29" s="444" t="n"/>
      <c r="G29" s="444" t="n"/>
      <c r="H29" s="444" t="n"/>
      <c r="I29" s="51" t="n"/>
      <c r="J29" s="51" t="n"/>
      <c r="K29" s="51" t="n"/>
      <c r="L29" s="51" t="n"/>
      <c r="M29" s="51" t="n"/>
      <c r="N29" s="51" t="n"/>
      <c r="O29" s="51" t="n"/>
      <c r="P29" s="51" t="n"/>
      <c r="Q29" s="51" t="n"/>
      <c r="R29" s="51" t="n"/>
      <c r="S29" s="51" t="n"/>
    </row>
    <row r="30" s="441">
      <c r="A30" s="51" t="n"/>
      <c r="B30" s="51" t="n"/>
      <c r="C30" s="51" t="n"/>
      <c r="D30" s="51" t="n"/>
      <c r="E30" s="444" t="n"/>
      <c r="F30" s="444" t="n"/>
      <c r="G30" s="444" t="n"/>
      <c r="H30" s="444" t="n"/>
      <c r="I30" s="51" t="n"/>
      <c r="J30" s="51" t="n"/>
      <c r="K30" s="51" t="n"/>
      <c r="L30" s="51" t="n"/>
      <c r="M30" s="51" t="n"/>
      <c r="N30" s="51" t="n"/>
      <c r="O30" s="51" t="n"/>
      <c r="P30" s="51" t="n"/>
      <c r="Q30" s="51" t="n"/>
      <c r="R30" s="51" t="n"/>
      <c r="S30" s="51" t="n"/>
    </row>
    <row r="31" s="441">
      <c r="A31" s="51" t="n"/>
      <c r="B31" s="51" t="n"/>
      <c r="C31" s="51" t="n"/>
      <c r="D31" s="51" t="n"/>
      <c r="E31" s="444" t="n"/>
      <c r="F31" s="444" t="n"/>
      <c r="G31" s="444" t="n"/>
      <c r="H31" s="444" t="n"/>
      <c r="I31" s="51" t="n"/>
      <c r="J31" s="51" t="n"/>
      <c r="K31" s="51" t="n"/>
      <c r="L31" s="51" t="n"/>
      <c r="M31" s="51" t="n"/>
      <c r="N31" s="51" t="n"/>
      <c r="O31" s="51" t="n"/>
      <c r="P31" s="51" t="n"/>
      <c r="Q31" s="51" t="n"/>
      <c r="R31" s="51" t="n"/>
      <c r="S31" s="51" t="n"/>
    </row>
    <row r="32" s="441">
      <c r="A32" s="51" t="n"/>
      <c r="B32" s="51" t="n"/>
      <c r="C32" s="51" t="n"/>
      <c r="D32" s="51" t="n"/>
      <c r="E32" s="444" t="n"/>
      <c r="F32" s="444" t="n"/>
      <c r="G32" s="444" t="n"/>
      <c r="H32" s="444" t="n"/>
      <c r="I32" s="51" t="n"/>
      <c r="J32" s="51" t="n"/>
      <c r="K32" s="51" t="n"/>
      <c r="L32" s="51" t="n"/>
      <c r="M32" s="51" t="n"/>
      <c r="N32" s="51" t="n"/>
      <c r="O32" s="51" t="n"/>
      <c r="P32" s="51" t="n"/>
      <c r="Q32" s="51" t="n"/>
      <c r="R32" s="51" t="n"/>
      <c r="S32" s="51" t="n"/>
    </row>
    <row r="33" s="441">
      <c r="A33" s="51" t="n"/>
      <c r="B33" s="51" t="n"/>
      <c r="C33" s="51" t="n"/>
      <c r="D33" s="51" t="n"/>
      <c r="E33" s="444" t="n"/>
      <c r="F33" s="444" t="n"/>
      <c r="G33" s="444" t="n"/>
      <c r="H33" s="444" t="n"/>
      <c r="I33" s="51" t="n"/>
      <c r="J33" s="51" t="n"/>
      <c r="K33" s="51" t="n"/>
      <c r="L33" s="51" t="n"/>
      <c r="M33" s="51" t="n"/>
      <c r="N33" s="51" t="n"/>
      <c r="O33" s="51" t="n"/>
      <c r="P33" s="51" t="n"/>
      <c r="Q33" s="51" t="n"/>
      <c r="R33" s="51" t="n"/>
      <c r="S33" s="51" t="n"/>
    </row>
    <row r="34" s="441">
      <c r="A34" s="14" t="n"/>
      <c r="E34" s="444" t="n"/>
      <c r="F34" s="444" t="n"/>
      <c r="G34" s="444" t="n"/>
      <c r="H34" s="444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</row>
    <row r="35" s="441">
      <c r="A35" s="14" t="n"/>
      <c r="E35" s="444" t="n"/>
      <c r="F35" s="444" t="n"/>
      <c r="G35" s="444" t="n"/>
      <c r="H35" s="444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</row>
    <row r="36" s="441">
      <c r="A36" s="14" t="n"/>
      <c r="E36" s="444" t="n"/>
      <c r="F36" s="444" t="n"/>
      <c r="G36" s="444" t="n"/>
      <c r="H36" s="444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</row>
    <row r="37" s="441">
      <c r="A37" s="14" t="n"/>
      <c r="E37" s="444" t="n"/>
      <c r="F37" s="444" t="n"/>
      <c r="G37" s="444" t="n"/>
      <c r="H37" s="444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</row>
    <row r="38" s="441">
      <c r="A38" s="14" t="n"/>
      <c r="E38" s="444" t="n"/>
      <c r="F38" s="444" t="n"/>
      <c r="G38" s="444" t="n"/>
      <c r="H38" s="444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</row>
    <row r="39" s="441">
      <c r="A39" s="14" t="n"/>
      <c r="E39" s="444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</row>
    <row r="40" s="441">
      <c r="A40" s="14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</row>
    <row r="41" s="441">
      <c r="A41" s="14" t="n"/>
      <c r="F41" s="51" t="n"/>
      <c r="G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</row>
    <row r="42" s="441">
      <c r="A42" s="14" t="n"/>
      <c r="E42" s="51" t="n"/>
      <c r="F42" s="51" t="n"/>
      <c r="G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</row>
    <row r="43" s="441">
      <c r="A43" s="14" t="n"/>
      <c r="E43" s="51" t="n"/>
      <c r="F43" s="51" t="n"/>
      <c r="G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</row>
    <row r="44" s="441">
      <c r="A44" s="14" t="n"/>
      <c r="E44" s="51" t="n"/>
      <c r="F44" s="51" t="n"/>
      <c r="G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</row>
    <row r="45" s="441">
      <c r="A45" s="14" t="n"/>
      <c r="E45" s="51" t="n"/>
    </row>
    <row r="46">
      <c r="A46" s="14" t="n"/>
    </row>
    <row r="47">
      <c r="A47" s="14" t="n"/>
    </row>
    <row r="48">
      <c r="A48" s="14" t="n"/>
    </row>
    <row r="96">
      <c r="U96" s="51" t="n"/>
    </row>
  </sheetData>
  <mergeCells count="1">
    <mergeCell ref="G9:I11"/>
  </mergeCells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T605"/>
  <sheetViews>
    <sheetView topLeftCell="A267" workbookViewId="0">
      <selection activeCell="L303" sqref="L303"/>
    </sheetView>
  </sheetViews>
  <sheetFormatPr baseColWidth="10" defaultColWidth="11.42578125" defaultRowHeight="15"/>
  <cols>
    <col width="14" customWidth="1" style="441" min="1" max="1"/>
    <col width="11.42578125" customWidth="1" style="441" min="2" max="2"/>
    <col width="15.42578125" customWidth="1" style="441" min="3" max="3"/>
    <col width="16.42578125" customWidth="1" style="441" min="4" max="4"/>
    <col width="11.42578125" customWidth="1" style="441" min="5" max="5"/>
    <col width="11.5703125" customWidth="1" style="441" min="6" max="6"/>
    <col width="11.42578125" customWidth="1" style="441" min="7" max="16384"/>
  </cols>
  <sheetData>
    <row r="1" ht="18.75" customHeight="1" s="441">
      <c r="A1" s="253" t="inlineStr">
        <is>
          <t>PRIMES</t>
        </is>
      </c>
      <c r="B1" s="254" t="inlineStr">
        <is>
          <t>Dossier</t>
        </is>
      </c>
      <c r="C1" s="254" t="inlineStr">
        <is>
          <t>N°Int</t>
        </is>
      </c>
      <c r="D1" s="254" t="inlineStr">
        <is>
          <t>Intérimaire</t>
        </is>
      </c>
      <c r="E1" s="254" t="inlineStr">
        <is>
          <t>Client</t>
        </is>
      </c>
      <c r="F1" s="254" t="inlineStr">
        <is>
          <t>N°Client</t>
        </is>
      </c>
      <c r="G1" s="254" t="inlineStr">
        <is>
          <t>Contrat</t>
        </is>
      </c>
      <c r="H1" s="254" t="inlineStr">
        <is>
          <t>Qualif</t>
        </is>
      </c>
      <c r="I1" s="254" t="inlineStr">
        <is>
          <t>Relevé</t>
        </is>
      </c>
      <c r="J1" s="254" t="inlineStr">
        <is>
          <t>Début</t>
        </is>
      </c>
      <c r="K1" s="254" t="inlineStr">
        <is>
          <t>Fin</t>
        </is>
      </c>
      <c r="L1" s="254" t="inlineStr">
        <is>
          <t>Prime</t>
        </is>
      </c>
      <c r="M1" s="254" t="inlineStr">
        <is>
          <t>Qté imp.</t>
        </is>
      </c>
      <c r="N1" s="254" t="inlineStr">
        <is>
          <t>Taux imp.</t>
        </is>
      </c>
      <c r="O1" s="254" t="inlineStr">
        <is>
          <t>Qté non imp.</t>
        </is>
      </c>
      <c r="P1" s="254" t="inlineStr">
        <is>
          <t>Taux n-impos.</t>
        </is>
      </c>
      <c r="Q1" s="254" t="inlineStr">
        <is>
          <t>Mont Payé</t>
        </is>
      </c>
      <c r="R1" s="254" t="inlineStr">
        <is>
          <t>Qté factu.</t>
        </is>
      </c>
      <c r="S1" s="254" t="inlineStr">
        <is>
          <t>Taux factu.</t>
        </is>
      </c>
      <c r="T1" s="254" t="inlineStr">
        <is>
          <t>Mont factu.</t>
        </is>
      </c>
    </row>
    <row r="2">
      <c r="A2" s="253" t="n"/>
      <c r="J2" s="258" t="n"/>
      <c r="K2" s="258" t="n"/>
    </row>
    <row r="3">
      <c r="A3" s="253" t="n"/>
      <c r="J3" s="258" t="n"/>
      <c r="K3" s="258" t="n"/>
    </row>
    <row r="4">
      <c r="A4" s="253" t="n"/>
    </row>
    <row r="5">
      <c r="A5" s="253" t="n"/>
      <c r="J5" s="258" t="n"/>
      <c r="K5" s="258" t="n"/>
    </row>
    <row r="6">
      <c r="A6" s="253" t="n"/>
      <c r="J6" s="258" t="n"/>
      <c r="K6" s="258" t="n"/>
    </row>
    <row r="7">
      <c r="A7" s="253" t="n"/>
    </row>
    <row r="8">
      <c r="A8" s="253" t="n"/>
      <c r="J8" s="258" t="n"/>
      <c r="K8" s="258" t="n"/>
    </row>
    <row r="9">
      <c r="A9" s="253" t="n"/>
    </row>
    <row r="10">
      <c r="A10" s="253" t="n"/>
      <c r="J10" s="258" t="n"/>
      <c r="K10" s="258" t="n"/>
    </row>
    <row r="11">
      <c r="A11" s="253" t="n"/>
    </row>
    <row r="12" ht="18" customHeight="1" s="441">
      <c r="A12" s="253" t="n"/>
    </row>
    <row r="13" ht="18" customHeight="1" s="441">
      <c r="A13" s="253" t="n"/>
    </row>
    <row r="14" ht="18" customHeight="1" s="441">
      <c r="A14" s="253" t="n"/>
    </row>
    <row r="15" ht="18" customHeight="1" s="441">
      <c r="A15" s="253" t="n"/>
    </row>
    <row r="16" ht="18" customHeight="1" s="441">
      <c r="A16" s="253" t="n"/>
    </row>
    <row r="17" ht="18" customHeight="1" s="441">
      <c r="A17" s="253" t="n"/>
    </row>
    <row r="18" ht="18" customHeight="1" s="441">
      <c r="A18" s="253" t="n"/>
    </row>
    <row r="19" ht="18" customHeight="1" s="441">
      <c r="A19" s="253" t="n"/>
    </row>
    <row r="20" ht="18" customHeight="1" s="441">
      <c r="A20" s="253" t="n"/>
    </row>
    <row r="21" ht="13.5" customHeight="1" s="441">
      <c r="A21" s="253" t="n"/>
    </row>
    <row r="22">
      <c r="A22" s="253" t="n"/>
    </row>
    <row r="23">
      <c r="A23" s="253" t="n"/>
    </row>
    <row r="24" ht="15.75" customHeight="1" s="441">
      <c r="A24" s="253" t="n"/>
    </row>
    <row r="25" ht="15.75" customHeight="1" s="441">
      <c r="A25" s="253" t="n"/>
    </row>
    <row r="26">
      <c r="A26" s="253" t="n"/>
    </row>
    <row r="27" ht="15.75" customHeight="1" s="441">
      <c r="A27" s="253" t="n"/>
    </row>
    <row r="28" ht="18" customHeight="1" s="441">
      <c r="A28" s="253" t="n"/>
    </row>
    <row r="29" ht="18" customHeight="1" s="441">
      <c r="A29" s="253" t="n"/>
    </row>
    <row r="30" ht="18" customHeight="1" s="441">
      <c r="A30" s="253" t="n"/>
    </row>
    <row r="31">
      <c r="A31" s="253" t="n"/>
    </row>
    <row r="32" ht="15.75" customHeight="1" s="441">
      <c r="A32" s="253" t="n"/>
    </row>
    <row r="33">
      <c r="A33" s="253" t="n"/>
    </row>
    <row r="34" ht="15.75" customHeight="1" s="441">
      <c r="A34" s="253" t="n"/>
    </row>
    <row r="35" ht="15.75" customHeight="1" s="441">
      <c r="A35" s="253" t="n"/>
    </row>
    <row r="36" ht="15.75" customHeight="1" s="441">
      <c r="A36" s="253" t="n"/>
    </row>
    <row r="37" ht="15.75" customHeight="1" s="441">
      <c r="A37" s="253" t="n"/>
    </row>
    <row r="38" ht="15.75" customHeight="1" s="441">
      <c r="A38" s="253" t="n"/>
    </row>
    <row r="39" ht="15.75" customHeight="1" s="441">
      <c r="A39" s="253" t="n"/>
    </row>
    <row r="40">
      <c r="A40" s="253" t="n"/>
    </row>
    <row r="41" ht="15.75" customHeight="1" s="441">
      <c r="A41" s="253" t="n"/>
    </row>
    <row r="42">
      <c r="A42" s="253" t="n"/>
    </row>
    <row r="43" ht="15.75" customHeight="1" s="441">
      <c r="A43" s="253" t="n"/>
    </row>
    <row r="44" ht="15.75" customHeight="1" s="441">
      <c r="A44" s="253" t="n"/>
    </row>
    <row r="45">
      <c r="A45" s="253" t="n"/>
    </row>
    <row r="46" ht="15.75" customHeight="1" s="441">
      <c r="A46" s="253" t="n"/>
    </row>
    <row r="47" ht="15.75" customHeight="1" s="441">
      <c r="A47" s="253" t="n"/>
    </row>
    <row r="48" ht="15.75" customHeight="1" s="441">
      <c r="A48" s="253" t="n"/>
    </row>
    <row r="49" ht="15.75" customHeight="1" s="441">
      <c r="A49" s="253" t="n"/>
    </row>
    <row r="50" ht="15.75" customHeight="1" s="441">
      <c r="A50" s="253" t="n"/>
    </row>
    <row r="51" ht="15.75" customHeight="1" s="441">
      <c r="A51" s="253" t="n"/>
    </row>
    <row r="52" ht="18" customHeight="1" s="441">
      <c r="A52" s="253" t="n"/>
    </row>
    <row r="53" ht="18" customHeight="1" s="441">
      <c r="A53" s="253" t="n"/>
    </row>
    <row r="54" ht="18" customHeight="1" s="441">
      <c r="A54" s="253" t="n"/>
    </row>
    <row r="55" ht="18" customHeight="1" s="441">
      <c r="A55" s="253" t="n"/>
    </row>
    <row r="56" ht="18" customHeight="1" s="441">
      <c r="A56" s="253" t="n"/>
    </row>
    <row r="57" ht="18" customHeight="1" s="441">
      <c r="A57" s="253" t="n"/>
    </row>
    <row r="58" ht="18" customHeight="1" s="441">
      <c r="A58" s="253" t="n"/>
    </row>
    <row r="59" ht="18" customHeight="1" s="441">
      <c r="A59" s="253" t="n"/>
    </row>
    <row r="60" ht="13.5" customHeight="1" s="441">
      <c r="A60" s="253" t="n"/>
    </row>
    <row r="61">
      <c r="A61" s="253" t="n"/>
    </row>
    <row r="62">
      <c r="A62" s="253" t="n"/>
    </row>
    <row r="63" ht="15.75" customHeight="1" s="441">
      <c r="A63" s="253" t="n"/>
    </row>
    <row r="64" ht="15.75" customHeight="1" s="441">
      <c r="A64" s="253" t="n"/>
    </row>
    <row r="65">
      <c r="A65" s="253" t="n"/>
    </row>
    <row r="66" ht="15.75" customHeight="1" s="441">
      <c r="A66" s="253" t="n"/>
    </row>
    <row r="67" ht="18" customHeight="1" s="441">
      <c r="A67" s="253" t="n"/>
    </row>
    <row r="68" ht="18" customHeight="1" s="441">
      <c r="A68" s="253" t="n"/>
    </row>
    <row r="69" ht="18" customHeight="1" s="441">
      <c r="A69" s="253" t="n"/>
    </row>
    <row r="70">
      <c r="A70" s="253" t="n"/>
    </row>
    <row r="71" ht="15.75" customHeight="1" s="441">
      <c r="A71" s="253" t="n"/>
    </row>
    <row r="72">
      <c r="A72" s="253" t="n"/>
    </row>
    <row r="73" ht="15.75" customHeight="1" s="441">
      <c r="A73" s="253" t="n"/>
    </row>
    <row r="74" ht="15.75" customHeight="1" s="441">
      <c r="A74" s="253" t="n"/>
    </row>
    <row r="75" ht="15.75" customHeight="1" s="441">
      <c r="A75" s="253" t="n"/>
    </row>
    <row r="76" ht="15.75" customHeight="1" s="441">
      <c r="A76" s="253" t="n"/>
    </row>
    <row r="77" ht="15.75" customHeight="1" s="441">
      <c r="A77" s="253" t="n"/>
    </row>
    <row r="78" ht="15.75" customHeight="1" s="441">
      <c r="A78" s="253" t="n"/>
    </row>
    <row r="79">
      <c r="A79" s="253" t="n"/>
    </row>
    <row r="80" ht="15.75" customHeight="1" s="441">
      <c r="A80" s="253" t="n"/>
    </row>
    <row r="81">
      <c r="A81" s="253" t="n"/>
    </row>
    <row r="82" ht="15.75" customHeight="1" s="441">
      <c r="A82" s="253" t="n"/>
    </row>
    <row r="83" ht="15.75" customHeight="1" s="441">
      <c r="A83" s="253" t="n"/>
    </row>
    <row r="84">
      <c r="A84" s="253" t="n"/>
    </row>
    <row r="85" ht="15.75" customHeight="1" s="441">
      <c r="A85" s="253" t="n"/>
    </row>
    <row r="86" ht="15.75" customHeight="1" s="441">
      <c r="A86" s="253" t="n"/>
    </row>
    <row r="87" ht="15.75" customHeight="1" s="441">
      <c r="A87" s="253" t="n"/>
    </row>
    <row r="88" ht="15.75" customHeight="1" s="441">
      <c r="A88" s="253" t="n"/>
    </row>
    <row r="89" ht="15.75" customHeight="1" s="441">
      <c r="A89" s="253" t="n"/>
    </row>
    <row r="90" ht="15.75" customHeight="1" s="441">
      <c r="A90" s="253" t="n"/>
    </row>
    <row r="91" ht="18" customHeight="1" s="441">
      <c r="A91" s="253" t="n"/>
    </row>
    <row r="92" ht="18" customHeight="1" s="441">
      <c r="A92" s="253" t="n"/>
    </row>
    <row r="93" ht="18" customHeight="1" s="441">
      <c r="A93" s="253" t="n"/>
    </row>
    <row r="94" ht="18" customHeight="1" s="441">
      <c r="A94" s="253" t="n"/>
    </row>
    <row r="95" ht="18" customHeight="1" s="441">
      <c r="A95" s="253" t="n"/>
    </row>
    <row r="96" ht="18" customHeight="1" s="441">
      <c r="A96" s="253" t="n"/>
    </row>
    <row r="97" ht="18" customHeight="1" s="441">
      <c r="A97" s="253" t="n"/>
    </row>
    <row r="98" ht="18" customHeight="1" s="441">
      <c r="A98" s="253" t="n"/>
    </row>
    <row r="99" ht="13.5" customHeight="1" s="441">
      <c r="A99" s="253" t="n"/>
    </row>
    <row r="100">
      <c r="A100" s="253" t="n"/>
    </row>
    <row r="101">
      <c r="A101" s="253" t="n"/>
    </row>
    <row r="102" ht="15.75" customHeight="1" s="441">
      <c r="A102" s="253" t="n"/>
    </row>
    <row r="103" ht="15.75" customHeight="1" s="441">
      <c r="A103" s="253" t="n"/>
    </row>
    <row r="104">
      <c r="A104" s="253" t="n"/>
    </row>
    <row r="105" ht="15.75" customHeight="1" s="441">
      <c r="A105" s="253" t="n"/>
    </row>
    <row r="106" ht="18" customHeight="1" s="441">
      <c r="A106" s="253" t="n"/>
    </row>
    <row r="107" ht="18" customHeight="1" s="441">
      <c r="A107" s="253" t="n"/>
    </row>
    <row r="108" ht="18" customHeight="1" s="441">
      <c r="A108" s="253" t="n"/>
    </row>
    <row r="109">
      <c r="A109" s="253" t="n"/>
    </row>
    <row r="110" ht="15.75" customHeight="1" s="441">
      <c r="A110" s="253" t="n"/>
    </row>
    <row r="111">
      <c r="A111" s="253" t="n"/>
    </row>
    <row r="112" ht="15.75" customHeight="1" s="441">
      <c r="A112" s="253" t="n"/>
    </row>
    <row r="113" ht="15.75" customHeight="1" s="441">
      <c r="A113" s="253" t="n"/>
    </row>
    <row r="114" ht="15.75" customHeight="1" s="441">
      <c r="A114" s="253" t="n"/>
    </row>
    <row r="115" ht="15.75" customHeight="1" s="441">
      <c r="A115" s="253" t="n"/>
    </row>
    <row r="116" ht="15.75" customHeight="1" s="441">
      <c r="A116" s="253" t="n"/>
    </row>
    <row r="117" ht="15.75" customHeight="1" s="441">
      <c r="A117" s="253" t="n"/>
    </row>
    <row r="118">
      <c r="A118" s="253" t="n"/>
    </row>
    <row r="119" ht="15.75" customHeight="1" s="441">
      <c r="A119" s="253" t="n"/>
    </row>
    <row r="120">
      <c r="A120" s="253" t="n"/>
    </row>
    <row r="121" ht="15.75" customHeight="1" s="441">
      <c r="A121" s="253" t="n"/>
    </row>
    <row r="122" ht="15.75" customHeight="1" s="441">
      <c r="A122" s="253" t="n"/>
    </row>
    <row r="123">
      <c r="A123" s="253" t="n"/>
    </row>
    <row r="124" ht="15.75" customHeight="1" s="441">
      <c r="A124" s="253" t="n"/>
    </row>
    <row r="125" ht="15.75" customHeight="1" s="441">
      <c r="A125" s="253" t="n"/>
    </row>
    <row r="126" ht="15.75" customHeight="1" s="441">
      <c r="A126" s="253" t="n"/>
    </row>
    <row r="127" ht="15.75" customHeight="1" s="441">
      <c r="A127" s="253" t="n"/>
    </row>
    <row r="128" ht="15.75" customHeight="1" s="441">
      <c r="A128" s="253" t="n"/>
    </row>
    <row r="129" ht="15.75" customHeight="1" s="441">
      <c r="A129" s="253" t="n"/>
    </row>
    <row r="130" ht="18" customHeight="1" s="441">
      <c r="A130" s="253" t="n"/>
    </row>
    <row r="131">
      <c r="A131" s="253" t="n"/>
    </row>
    <row r="132" ht="15.75" customHeight="1" s="441">
      <c r="A132" s="253" t="n"/>
    </row>
    <row r="133">
      <c r="A133" s="253" t="n"/>
    </row>
    <row r="134" ht="15.75" customHeight="1" s="441">
      <c r="A134" s="253" t="n"/>
    </row>
    <row r="135" ht="15.75" customHeight="1" s="441">
      <c r="A135" s="253" t="n"/>
    </row>
    <row r="136" ht="15.75" customHeight="1" s="441">
      <c r="A136" s="253" t="n"/>
    </row>
    <row r="137">
      <c r="A137" s="253" t="n"/>
    </row>
    <row r="138" ht="15.75" customHeight="1" s="441">
      <c r="A138" s="253" t="n"/>
    </row>
    <row r="139" ht="15.75" customHeight="1" s="441">
      <c r="A139" s="253" t="n"/>
    </row>
    <row r="140">
      <c r="A140" s="253" t="n"/>
    </row>
    <row r="141" ht="15.75" customHeight="1" s="441">
      <c r="A141" s="253" t="n"/>
    </row>
    <row r="142" ht="15.75" customHeight="1" s="441">
      <c r="A142" s="253" t="n"/>
    </row>
    <row r="143" ht="15.75" customHeight="1" s="441">
      <c r="A143" s="253" t="n"/>
    </row>
    <row r="144" ht="15.75" customHeight="1" s="441">
      <c r="A144" s="253" t="n"/>
    </row>
    <row r="145" ht="15.75" customHeight="1" s="441">
      <c r="A145" s="253" t="n"/>
    </row>
    <row r="146" ht="15.75" customHeight="1" s="441">
      <c r="A146" s="253" t="n"/>
    </row>
    <row r="147" ht="18" customHeight="1" s="441">
      <c r="A147" s="253" t="n"/>
    </row>
    <row r="148" ht="18" customHeight="1" s="441">
      <c r="A148" s="253" t="n"/>
    </row>
    <row r="149" ht="18" customHeight="1" s="441">
      <c r="A149" s="253" t="n"/>
    </row>
    <row r="150" ht="18" customHeight="1" s="441">
      <c r="A150" s="253" t="n"/>
    </row>
    <row r="151" ht="18" customHeight="1" s="441">
      <c r="A151" s="253" t="n"/>
    </row>
    <row r="152" ht="18" customHeight="1" s="441">
      <c r="A152" s="253" t="n"/>
    </row>
    <row r="153" ht="18" customHeight="1" s="441">
      <c r="A153" s="253" t="n"/>
    </row>
    <row r="154" ht="18" customHeight="1" s="441">
      <c r="A154" s="253" t="n"/>
    </row>
    <row r="155" ht="13.5" customHeight="1" s="441">
      <c r="A155" s="253" t="n"/>
    </row>
    <row r="156">
      <c r="A156" s="253" t="n"/>
    </row>
    <row r="157">
      <c r="A157" s="253" t="n"/>
    </row>
    <row r="158" ht="15.75" customHeight="1" s="441">
      <c r="A158" s="253" t="n"/>
    </row>
    <row r="159" ht="15.75" customHeight="1" s="441">
      <c r="A159" s="253" t="n"/>
    </row>
    <row r="160">
      <c r="A160" s="253" t="n"/>
    </row>
    <row r="161" ht="15.75" customHeight="1" s="441">
      <c r="A161" s="253" t="n"/>
    </row>
    <row r="162" ht="18" customHeight="1" s="441">
      <c r="A162" s="253" t="n"/>
    </row>
    <row r="163" ht="18" customHeight="1" s="441">
      <c r="A163" s="253" t="n"/>
    </row>
    <row r="164" ht="18" customHeight="1" s="441">
      <c r="A164" s="253" t="n"/>
    </row>
    <row r="165">
      <c r="A165" s="253" t="n"/>
    </row>
    <row r="166" ht="15.75" customHeight="1" s="441">
      <c r="A166" s="253" t="n"/>
    </row>
    <row r="167">
      <c r="A167" s="253" t="n"/>
    </row>
    <row r="168" ht="15.75" customHeight="1" s="441">
      <c r="A168" s="253" t="n"/>
    </row>
    <row r="169" ht="15.75" customHeight="1" s="441">
      <c r="A169" s="253" t="n"/>
    </row>
    <row r="170" ht="15.75" customHeight="1" s="441">
      <c r="A170" s="253" t="n"/>
    </row>
    <row r="171" ht="15.75" customHeight="1" s="441">
      <c r="A171" s="253" t="n"/>
    </row>
    <row r="172" ht="15.75" customHeight="1" s="441">
      <c r="A172" s="253" t="n"/>
    </row>
    <row r="173" ht="15.75" customHeight="1" s="441">
      <c r="A173" s="253" t="n"/>
    </row>
    <row r="174">
      <c r="A174" s="253" t="n"/>
    </row>
    <row r="175" ht="15.75" customHeight="1" s="441">
      <c r="A175" s="253" t="n"/>
    </row>
    <row r="176">
      <c r="A176" s="253" t="n"/>
    </row>
    <row r="177" ht="15.75" customHeight="1" s="441">
      <c r="A177" s="253" t="n"/>
    </row>
    <row r="178" ht="15.75" customHeight="1" s="441">
      <c r="A178" s="253" t="n"/>
    </row>
    <row r="179">
      <c r="A179" s="253" t="n"/>
    </row>
    <row r="180" ht="15.75" customHeight="1" s="441">
      <c r="A180" s="253" t="n"/>
    </row>
    <row r="181" ht="15.75" customHeight="1" s="441">
      <c r="A181" s="253" t="n"/>
    </row>
    <row r="182" ht="15.75" customHeight="1" s="441">
      <c r="A182" s="253" t="n"/>
    </row>
    <row r="183" ht="15.75" customHeight="1" s="441">
      <c r="A183" s="253" t="n"/>
    </row>
    <row r="184" ht="15.75" customHeight="1" s="441">
      <c r="A184" s="253" t="n"/>
    </row>
    <row r="185" ht="15.75" customHeight="1" s="441">
      <c r="A185" s="253" t="n"/>
    </row>
    <row r="186" ht="18" customHeight="1" s="441">
      <c r="A186" s="253" t="n"/>
    </row>
    <row r="187" ht="15.75" customHeight="1" s="441">
      <c r="A187" s="253" t="n"/>
    </row>
    <row r="188" ht="15.75" customHeight="1" s="441">
      <c r="A188" s="253" t="n"/>
    </row>
    <row r="189" ht="15.75" customHeight="1" s="441">
      <c r="A189" s="253" t="n"/>
    </row>
    <row r="190">
      <c r="A190" s="253" t="n"/>
    </row>
    <row r="191" ht="15.75" customHeight="1" s="441">
      <c r="A191" s="253" t="n"/>
    </row>
    <row r="192">
      <c r="A192" s="253" t="n"/>
    </row>
    <row r="193" ht="15.75" customHeight="1" s="441">
      <c r="A193" s="253" t="n"/>
    </row>
    <row r="194" ht="15.75" customHeight="1" s="441">
      <c r="A194" s="253" t="n"/>
    </row>
    <row r="195">
      <c r="A195" s="253" t="n"/>
    </row>
    <row r="196" ht="15.75" customHeight="1" s="441">
      <c r="A196" s="253" t="n"/>
    </row>
    <row r="197" ht="15.75" customHeight="1" s="441">
      <c r="A197" s="253" t="n"/>
    </row>
    <row r="198" ht="15.75" customHeight="1" s="441">
      <c r="A198" s="253" t="n"/>
    </row>
    <row r="199" ht="15.75" customHeight="1" s="441">
      <c r="A199" s="253" t="n"/>
    </row>
    <row r="200" ht="15.75" customHeight="1" s="441">
      <c r="A200" s="253" t="n"/>
    </row>
    <row r="201" ht="15.75" customHeight="1" s="441">
      <c r="A201" s="253" t="n"/>
    </row>
    <row r="202" ht="15.75" customHeight="1" s="441"/>
    <row r="203" ht="15.75" customHeight="1" s="441">
      <c r="A203" s="276" t="inlineStr">
        <is>
          <t>ACOMPTES</t>
        </is>
      </c>
      <c r="B203" s="254" t="inlineStr">
        <is>
          <t>Mat</t>
        </is>
      </c>
      <c r="C203" s="254" t="inlineStr">
        <is>
          <t>Salarié</t>
        </is>
      </c>
      <c r="D203" s="254" t="inlineStr">
        <is>
          <t>contrat</t>
        </is>
      </c>
      <c r="E203" s="254" t="inlineStr">
        <is>
          <t>relevé</t>
        </is>
      </c>
      <c r="F203" s="254" t="inlineStr">
        <is>
          <t>Réglé</t>
        </is>
      </c>
      <c r="G203" s="254" t="inlineStr">
        <is>
          <t>Saisi</t>
        </is>
      </c>
      <c r="H203" s="254" t="inlineStr">
        <is>
          <t>client</t>
        </is>
      </c>
      <c r="I203" s="254" t="inlineStr">
        <is>
          <t>référence</t>
        </is>
      </c>
      <c r="J203" s="254" t="inlineStr">
        <is>
          <t>Acompte</t>
        </is>
      </c>
      <c r="K203" t="inlineStr">
        <is>
          <t>x</t>
        </is>
      </c>
      <c r="L203" t="inlineStr">
        <is>
          <t> </t>
        </is>
      </c>
    </row>
    <row r="204">
      <c r="A204" s="277" t="n"/>
      <c r="F204" s="258" t="n"/>
      <c r="G204" s="258" t="n"/>
    </row>
    <row r="205">
      <c r="A205" s="277" t="n"/>
      <c r="F205" s="258" t="n"/>
      <c r="G205" s="258" t="n"/>
    </row>
    <row r="206">
      <c r="A206" s="277" t="n"/>
      <c r="F206" s="258" t="n"/>
      <c r="G206" s="258" t="n"/>
    </row>
    <row r="207">
      <c r="A207" s="277" t="n"/>
      <c r="F207" s="258" t="n"/>
      <c r="G207" s="258" t="n"/>
    </row>
    <row r="208">
      <c r="A208" s="277" t="n"/>
      <c r="F208" s="258" t="n"/>
      <c r="G208" s="258" t="n"/>
    </row>
    <row r="209">
      <c r="A209" s="277" t="n"/>
      <c r="F209" s="258" t="n"/>
      <c r="G209" s="258" t="n"/>
    </row>
    <row r="210">
      <c r="A210" s="277" t="n"/>
      <c r="F210" s="258" t="n"/>
      <c r="G210" s="258" t="n"/>
    </row>
    <row r="211">
      <c r="A211" s="277" t="n"/>
      <c r="F211" s="258" t="n"/>
      <c r="G211" s="258" t="n"/>
    </row>
    <row r="212">
      <c r="A212" s="277" t="n"/>
      <c r="F212" s="258" t="n"/>
      <c r="G212" s="258" t="n"/>
    </row>
    <row r="213">
      <c r="A213" s="277" t="n"/>
      <c r="F213" s="258" t="n"/>
      <c r="G213" s="258" t="n"/>
    </row>
    <row r="214">
      <c r="A214" s="277" t="n"/>
      <c r="F214" s="258" t="n"/>
      <c r="G214" s="258" t="n"/>
    </row>
    <row r="215">
      <c r="A215" s="277" t="n"/>
      <c r="F215" s="258" t="n"/>
      <c r="G215" s="258" t="n"/>
    </row>
    <row r="216">
      <c r="A216" s="277" t="n"/>
      <c r="F216" s="258" t="n"/>
      <c r="G216" s="258" t="n"/>
    </row>
    <row r="217">
      <c r="A217" s="277" t="n"/>
      <c r="F217" s="258" t="n"/>
      <c r="G217" s="258" t="n"/>
    </row>
    <row r="218">
      <c r="A218" s="277" t="n"/>
      <c r="F218" s="258" t="n"/>
      <c r="G218" s="258" t="n"/>
    </row>
    <row r="219">
      <c r="A219" s="277" t="n"/>
      <c r="F219" s="258" t="n"/>
      <c r="G219" s="258" t="n"/>
    </row>
    <row r="220">
      <c r="A220" s="277" t="n"/>
      <c r="F220" s="258" t="n"/>
      <c r="G220" s="258" t="n"/>
    </row>
    <row r="221">
      <c r="A221" s="277" t="n"/>
      <c r="F221" s="258" t="n"/>
      <c r="G221" s="258" t="n"/>
    </row>
    <row r="222">
      <c r="A222" s="277" t="n"/>
      <c r="F222" s="258" t="n"/>
      <c r="G222" s="258" t="n"/>
    </row>
    <row r="223">
      <c r="A223" s="277" t="n"/>
      <c r="F223" s="258" t="n"/>
      <c r="G223" s="258" t="n"/>
    </row>
    <row r="224">
      <c r="A224" s="277" t="n"/>
      <c r="F224" s="258" t="n"/>
      <c r="G224" s="258" t="n"/>
    </row>
    <row r="225">
      <c r="A225" s="277" t="n"/>
      <c r="F225" s="258" t="n"/>
      <c r="G225" s="258" t="n"/>
    </row>
    <row r="226">
      <c r="A226" s="277" t="n"/>
      <c r="F226" s="258" t="n"/>
      <c r="G226" s="258" t="n"/>
    </row>
    <row r="227">
      <c r="A227" s="277" t="n"/>
      <c r="F227" s="258" t="n"/>
      <c r="G227" s="258" t="n"/>
    </row>
    <row r="228">
      <c r="A228" s="277" t="n"/>
      <c r="F228" s="258" t="n"/>
      <c r="G228" s="258" t="n"/>
    </row>
    <row r="229">
      <c r="A229" s="277" t="n"/>
    </row>
    <row r="230">
      <c r="A230" s="277" t="n"/>
    </row>
    <row r="231">
      <c r="A231" s="277" t="n"/>
    </row>
    <row r="232">
      <c r="A232" s="277" t="n"/>
    </row>
    <row r="233">
      <c r="A233" s="277" t="n"/>
    </row>
    <row r="234">
      <c r="A234" s="277" t="n"/>
    </row>
    <row r="235">
      <c r="A235" s="277" t="n"/>
    </row>
    <row r="236">
      <c r="A236" s="277" t="n"/>
    </row>
    <row r="237">
      <c r="A237" s="277" t="n"/>
    </row>
    <row r="238">
      <c r="A238" s="277" t="n"/>
    </row>
    <row r="239">
      <c r="A239" s="277" t="n"/>
    </row>
    <row r="240">
      <c r="A240" s="277" t="n"/>
    </row>
    <row r="241">
      <c r="A241" s="277" t="n"/>
    </row>
    <row r="242">
      <c r="A242" s="277" t="n"/>
    </row>
    <row r="243">
      <c r="A243" s="277" t="n"/>
    </row>
    <row r="244">
      <c r="A244" s="277" t="n"/>
    </row>
    <row r="245">
      <c r="A245" s="277" t="n"/>
    </row>
    <row r="246">
      <c r="A246" s="277" t="n"/>
    </row>
    <row r="247">
      <c r="A247" s="277" t="n"/>
    </row>
    <row r="248">
      <c r="A248" s="277" t="n"/>
    </row>
    <row r="249">
      <c r="A249" s="277" t="n"/>
    </row>
    <row r="250">
      <c r="A250" s="277" t="n"/>
    </row>
    <row r="251">
      <c r="A251" s="277" t="n"/>
    </row>
    <row r="252">
      <c r="A252" s="277" t="n"/>
    </row>
    <row r="253">
      <c r="A253" s="277" t="n"/>
    </row>
    <row r="254">
      <c r="A254" s="277" t="n"/>
    </row>
    <row r="255">
      <c r="A255" s="277" t="n"/>
    </row>
    <row r="256">
      <c r="A256" s="277" t="n"/>
    </row>
    <row r="257">
      <c r="A257" s="277" t="n"/>
    </row>
    <row r="258">
      <c r="A258" s="277" t="n"/>
    </row>
    <row r="259">
      <c r="A259" s="277" t="n"/>
    </row>
    <row r="260">
      <c r="A260" s="277" t="n"/>
    </row>
    <row r="261">
      <c r="A261" s="277" t="n"/>
    </row>
    <row r="262">
      <c r="A262" s="277" t="n"/>
    </row>
    <row r="263">
      <c r="A263" s="277" t="n"/>
    </row>
    <row r="264">
      <c r="A264" s="277" t="n"/>
    </row>
    <row r="265">
      <c r="A265" s="277" t="n"/>
    </row>
    <row r="266">
      <c r="A266" s="277" t="n"/>
    </row>
    <row r="267">
      <c r="A267" s="277" t="n"/>
    </row>
    <row r="268">
      <c r="A268" s="277" t="n"/>
    </row>
    <row r="269">
      <c r="A269" s="277" t="n"/>
    </row>
    <row r="270">
      <c r="A270" s="277" t="n"/>
    </row>
    <row r="271">
      <c r="A271" s="277" t="n"/>
    </row>
    <row r="272">
      <c r="A272" s="277" t="n"/>
    </row>
    <row r="273">
      <c r="A273" s="277" t="n"/>
    </row>
    <row r="274">
      <c r="A274" s="277" t="n"/>
    </row>
    <row r="275">
      <c r="A275" s="277" t="n"/>
    </row>
    <row r="276">
      <c r="A276" s="277" t="n"/>
    </row>
    <row r="277">
      <c r="A277" s="277" t="n"/>
    </row>
    <row r="278">
      <c r="A278" s="277" t="n"/>
    </row>
    <row r="279">
      <c r="A279" s="277" t="n"/>
    </row>
    <row r="280">
      <c r="A280" s="277" t="n"/>
    </row>
    <row r="281">
      <c r="A281" s="277" t="n"/>
    </row>
    <row r="282">
      <c r="A282" s="277" t="n"/>
    </row>
    <row r="283">
      <c r="A283" s="277" t="n"/>
    </row>
    <row r="284">
      <c r="A284" s="277" t="n"/>
    </row>
    <row r="285">
      <c r="A285" s="277" t="n"/>
    </row>
    <row r="286">
      <c r="A286" s="277" t="n"/>
    </row>
    <row r="287">
      <c r="A287" s="277" t="n"/>
    </row>
    <row r="288">
      <c r="A288" s="277" t="n"/>
    </row>
    <row r="289">
      <c r="A289" s="277" t="n"/>
    </row>
    <row r="290">
      <c r="A290" s="277" t="n"/>
    </row>
    <row r="291">
      <c r="A291" s="277" t="n"/>
    </row>
    <row r="292">
      <c r="A292" s="277" t="n"/>
    </row>
    <row r="293">
      <c r="A293" s="277" t="n"/>
    </row>
    <row r="294">
      <c r="A294" s="277" t="n"/>
    </row>
    <row r="295">
      <c r="A295" s="277" t="n"/>
    </row>
    <row r="296">
      <c r="A296" s="277" t="n"/>
    </row>
    <row r="297">
      <c r="A297" s="277" t="n"/>
    </row>
    <row r="298">
      <c r="A298" s="277" t="n"/>
    </row>
    <row r="299">
      <c r="A299" s="277" t="n"/>
    </row>
    <row r="300">
      <c r="A300" s="277" t="n"/>
    </row>
    <row r="301">
      <c r="A301" s="277" t="n"/>
    </row>
    <row r="302">
      <c r="A302" s="277" t="n"/>
    </row>
    <row r="303">
      <c r="A303" s="277" t="n"/>
    </row>
    <row r="305" ht="30" customHeight="1" s="441">
      <c r="A305" s="278" t="inlineStr">
        <is>
          <t>PRELEVEMENT A LA SOURCE</t>
        </is>
      </c>
      <c r="B305" s="255" t="inlineStr">
        <is>
          <t>Salarié</t>
        </is>
      </c>
      <c r="C305" s="255" t="inlineStr">
        <is>
          <t>Nom du salarié</t>
        </is>
      </c>
      <c r="D305" s="255" t="inlineStr">
        <is>
          <t>Numéro S.S.</t>
        </is>
      </c>
      <c r="E305" s="255" t="inlineStr">
        <is>
          <t>Date retour DGFIP</t>
        </is>
      </c>
      <c r="F305" s="255" t="inlineStr">
        <is>
          <t>Mois de la Paie</t>
        </is>
      </c>
      <c r="G305" s="255" t="inlineStr">
        <is>
          <t>Revenu fiscal</t>
        </is>
      </c>
      <c r="H305" s="255" t="inlineStr">
        <is>
          <t>IJ Nette imposable</t>
        </is>
      </c>
      <c r="I305" s="255" t="inlineStr">
        <is>
          <t>Taux PAS</t>
        </is>
      </c>
      <c r="J305" s="255" t="inlineStr">
        <is>
          <t>Montant PAS</t>
        </is>
      </c>
      <c r="K305" s="255" t="inlineStr">
        <is>
          <t>Identifiant PAS</t>
        </is>
      </c>
      <c r="L305" s="454" t="n"/>
    </row>
    <row r="306">
      <c r="A306" s="279" t="n"/>
    </row>
    <row r="307">
      <c r="A307" s="279" t="n"/>
    </row>
    <row r="308">
      <c r="A308" s="279" t="n"/>
    </row>
    <row r="309">
      <c r="A309" s="279" t="n"/>
    </row>
    <row r="310">
      <c r="A310" s="279" t="n"/>
    </row>
    <row r="311">
      <c r="A311" s="279" t="n"/>
      <c r="E311" s="258" t="n"/>
    </row>
    <row r="312">
      <c r="A312" s="279" t="n"/>
      <c r="E312" s="258" t="n"/>
    </row>
    <row r="313">
      <c r="A313" s="279" t="n"/>
    </row>
    <row r="314">
      <c r="A314" s="279" t="n"/>
      <c r="E314" s="258" t="n"/>
    </row>
    <row r="315">
      <c r="A315" s="279" t="n"/>
    </row>
    <row r="316">
      <c r="A316" s="279" t="n"/>
    </row>
    <row r="317">
      <c r="A317" s="279" t="n"/>
      <c r="E317" s="258" t="n"/>
    </row>
    <row r="318">
      <c r="A318" s="279" t="n"/>
    </row>
    <row r="319">
      <c r="A319" s="279" t="n"/>
    </row>
    <row r="320">
      <c r="A320" s="279" t="n"/>
    </row>
    <row r="321">
      <c r="A321" s="279" t="n"/>
      <c r="E321" s="258" t="n"/>
    </row>
    <row r="322">
      <c r="A322" s="279" t="n"/>
      <c r="E322" s="258" t="n"/>
    </row>
    <row r="323">
      <c r="A323" s="279" t="n"/>
      <c r="E323" s="258" t="n"/>
    </row>
    <row r="324">
      <c r="A324" s="279" t="n"/>
      <c r="E324" s="258" t="n"/>
    </row>
    <row r="325">
      <c r="A325" s="279" t="n"/>
    </row>
    <row r="326">
      <c r="A326" s="279" t="n"/>
    </row>
    <row r="327">
      <c r="A327" s="279" t="n"/>
    </row>
    <row r="328">
      <c r="A328" s="279" t="n"/>
    </row>
    <row r="329">
      <c r="A329" s="279" t="n"/>
    </row>
    <row r="330">
      <c r="A330" s="279" t="n"/>
    </row>
    <row r="331">
      <c r="A331" s="279" t="n"/>
      <c r="E331" s="258" t="n"/>
    </row>
    <row r="332">
      <c r="A332" s="279" t="n"/>
      <c r="E332" s="258" t="n"/>
    </row>
    <row r="333">
      <c r="A333" s="279" t="n"/>
    </row>
    <row r="334">
      <c r="A334" s="279" t="n"/>
    </row>
    <row r="335">
      <c r="A335" s="279" t="n"/>
      <c r="E335" s="258" t="n"/>
    </row>
    <row r="336">
      <c r="A336" s="279" t="n"/>
      <c r="E336" s="258" t="n"/>
    </row>
    <row r="337">
      <c r="A337" s="279" t="n"/>
    </row>
    <row r="338">
      <c r="A338" s="279" t="n"/>
    </row>
    <row r="339">
      <c r="A339" s="279" t="n"/>
      <c r="E339" s="258" t="n"/>
    </row>
    <row r="340">
      <c r="A340" s="279" t="n"/>
      <c r="E340" s="258" t="n"/>
    </row>
    <row r="341">
      <c r="A341" s="279" t="n"/>
      <c r="E341" s="258" t="n"/>
    </row>
    <row r="342">
      <c r="A342" s="279" t="n"/>
    </row>
    <row r="343">
      <c r="A343" s="279" t="n"/>
    </row>
    <row r="344">
      <c r="A344" s="279" t="n"/>
    </row>
    <row r="345">
      <c r="A345" s="279" t="n"/>
    </row>
    <row r="346">
      <c r="A346" s="279" t="n"/>
      <c r="E346" s="258" t="n"/>
    </row>
    <row r="347">
      <c r="A347" s="279" t="n"/>
      <c r="E347" s="258" t="n"/>
    </row>
    <row r="348">
      <c r="A348" s="279" t="n"/>
    </row>
    <row r="349">
      <c r="A349" s="279" t="n"/>
      <c r="E349" s="258" t="n"/>
    </row>
    <row r="350">
      <c r="A350" s="279" t="n"/>
      <c r="E350" s="258" t="n"/>
    </row>
    <row r="351">
      <c r="A351" s="279" t="n"/>
    </row>
    <row r="352">
      <c r="A352" s="279" t="n"/>
      <c r="E352" s="258" t="n"/>
    </row>
    <row r="353">
      <c r="A353" s="279" t="n"/>
      <c r="E353" s="258" t="n"/>
    </row>
    <row r="354">
      <c r="A354" s="279" t="n"/>
    </row>
    <row r="355">
      <c r="A355" s="279" t="n"/>
    </row>
    <row r="356">
      <c r="A356" s="279" t="n"/>
      <c r="E356" s="258" t="n"/>
    </row>
    <row r="357">
      <c r="A357" s="279" t="n"/>
      <c r="E357" s="258" t="n"/>
    </row>
    <row r="358">
      <c r="A358" s="279" t="n"/>
    </row>
    <row r="359">
      <c r="A359" s="279" t="n"/>
      <c r="E359" s="258" t="n"/>
    </row>
    <row r="360">
      <c r="A360" s="279" t="n"/>
      <c r="E360" s="258" t="n"/>
    </row>
    <row r="361">
      <c r="A361" s="279" t="n"/>
      <c r="E361" s="258" t="n"/>
    </row>
    <row r="362">
      <c r="A362" s="279" t="n"/>
    </row>
    <row r="363">
      <c r="A363" s="279" t="n"/>
    </row>
    <row r="364">
      <c r="A364" s="279" t="n"/>
    </row>
    <row r="365">
      <c r="A365" s="279" t="n"/>
    </row>
    <row r="366">
      <c r="A366" s="279" t="n"/>
    </row>
    <row r="367">
      <c r="A367" s="279" t="n"/>
      <c r="E367" s="258" t="n"/>
    </row>
    <row r="368">
      <c r="A368" s="279" t="n"/>
      <c r="E368" s="258" t="n"/>
    </row>
    <row r="369">
      <c r="A369" s="279" t="n"/>
      <c r="E369" s="258" t="n"/>
    </row>
    <row r="370">
      <c r="A370" s="279" t="n"/>
    </row>
    <row r="371">
      <c r="A371" s="279" t="n"/>
    </row>
    <row r="372">
      <c r="A372" s="279" t="n"/>
    </row>
    <row r="373">
      <c r="A373" s="279" t="n"/>
      <c r="E373" s="258" t="n"/>
    </row>
    <row r="374">
      <c r="A374" s="279" t="n"/>
    </row>
    <row r="375">
      <c r="A375" s="279" t="n"/>
    </row>
    <row r="376">
      <c r="A376" s="279" t="n"/>
    </row>
    <row r="377">
      <c r="A377" s="279" t="n"/>
      <c r="E377" s="258" t="n"/>
    </row>
    <row r="378">
      <c r="A378" s="279" t="n"/>
      <c r="E378" s="258" t="n"/>
    </row>
    <row r="379">
      <c r="A379" s="279" t="n"/>
      <c r="E379" s="258" t="n"/>
    </row>
    <row r="380">
      <c r="A380" s="279" t="n"/>
      <c r="E380" s="258" t="n"/>
    </row>
    <row r="381">
      <c r="A381" s="279" t="n"/>
    </row>
    <row r="382">
      <c r="A382" s="279" t="n"/>
      <c r="E382" s="258" t="n"/>
    </row>
    <row r="383">
      <c r="A383" s="279" t="n"/>
    </row>
    <row r="384">
      <c r="A384" s="279" t="n"/>
    </row>
    <row r="385">
      <c r="A385" s="279" t="n"/>
    </row>
    <row r="386">
      <c r="A386" s="279" t="n"/>
      <c r="E386" s="258" t="n"/>
    </row>
    <row r="387">
      <c r="A387" s="279" t="n"/>
      <c r="E387" s="258" t="n"/>
    </row>
    <row r="388">
      <c r="A388" s="279" t="n"/>
      <c r="E388" s="258" t="n"/>
    </row>
    <row r="389">
      <c r="A389" s="279" t="n"/>
    </row>
    <row r="390">
      <c r="A390" s="279" t="n"/>
      <c r="E390" s="258" t="n"/>
    </row>
    <row r="391">
      <c r="A391" s="279" t="n"/>
      <c r="E391" s="258" t="n"/>
    </row>
    <row r="392">
      <c r="A392" s="279" t="n"/>
      <c r="E392" s="258" t="n"/>
    </row>
    <row r="393">
      <c r="A393" s="279" t="n"/>
    </row>
    <row r="394">
      <c r="A394" s="279" t="n"/>
      <c r="E394" s="258" t="n"/>
    </row>
    <row r="395">
      <c r="A395" s="279" t="n"/>
    </row>
    <row r="396">
      <c r="A396" s="279" t="n"/>
      <c r="E396" s="258" t="n"/>
    </row>
    <row r="397">
      <c r="A397" s="279" t="n"/>
      <c r="E397" s="258" t="n"/>
    </row>
    <row r="398">
      <c r="A398" s="279" t="n"/>
    </row>
    <row r="399">
      <c r="A399" s="279" t="n"/>
    </row>
    <row r="400">
      <c r="A400" s="279" t="n"/>
      <c r="E400" s="258" t="n"/>
    </row>
    <row r="401">
      <c r="A401" s="279" t="n"/>
    </row>
    <row r="402">
      <c r="A402" s="279" t="n"/>
      <c r="E402" s="258" t="n"/>
    </row>
    <row r="403">
      <c r="A403" s="279" t="n"/>
    </row>
    <row r="404">
      <c r="A404" s="279" t="n"/>
      <c r="E404" s="258" t="n"/>
    </row>
    <row r="405">
      <c r="A405" s="279" t="n"/>
    </row>
    <row r="406">
      <c r="A406" s="279" t="n"/>
      <c r="E406" s="258" t="n"/>
    </row>
    <row r="407">
      <c r="A407" s="279" t="n"/>
    </row>
    <row r="408">
      <c r="A408" s="279" t="n"/>
    </row>
    <row r="409">
      <c r="A409" s="279" t="n"/>
    </row>
    <row r="410">
      <c r="A410" s="279" t="n"/>
    </row>
    <row r="411">
      <c r="A411" s="279" t="n"/>
      <c r="E411" s="258" t="n"/>
    </row>
    <row r="412">
      <c r="A412" s="279" t="n"/>
      <c r="E412" s="258" t="n"/>
    </row>
    <row r="413">
      <c r="A413" s="279" t="n"/>
    </row>
    <row r="414">
      <c r="A414" s="279" t="n"/>
      <c r="E414" s="258" t="n"/>
    </row>
    <row r="415">
      <c r="A415" s="279" t="n"/>
      <c r="E415" s="258" t="n"/>
    </row>
    <row r="416">
      <c r="A416" s="279" t="n"/>
    </row>
    <row r="417">
      <c r="A417" s="279" t="n"/>
      <c r="E417" s="258" t="n"/>
    </row>
    <row r="418">
      <c r="A418" s="279" t="n"/>
    </row>
    <row r="419">
      <c r="A419" s="279" t="n"/>
      <c r="E419" s="258" t="n"/>
    </row>
    <row r="420">
      <c r="A420" s="279" t="n"/>
      <c r="E420" s="258" t="n"/>
    </row>
    <row r="421">
      <c r="A421" s="279" t="n"/>
    </row>
    <row r="422">
      <c r="A422" s="279" t="n"/>
      <c r="E422" s="258" t="n"/>
    </row>
    <row r="423">
      <c r="A423" s="279" t="n"/>
      <c r="E423" s="258" t="n"/>
    </row>
    <row r="424">
      <c r="A424" s="279" t="n"/>
    </row>
    <row r="425">
      <c r="A425" s="279" t="n"/>
      <c r="E425" s="258" t="n"/>
    </row>
    <row r="426">
      <c r="A426" s="279" t="n"/>
      <c r="E426" s="258" t="n"/>
    </row>
    <row r="427">
      <c r="A427" s="279" t="n"/>
      <c r="E427" s="258" t="n"/>
    </row>
    <row r="428">
      <c r="A428" s="279" t="n"/>
      <c r="E428" s="258" t="n"/>
    </row>
    <row r="429">
      <c r="A429" s="279" t="n"/>
      <c r="E429" s="258" t="n"/>
    </row>
    <row r="430">
      <c r="A430" s="279" t="n"/>
    </row>
    <row r="431">
      <c r="A431" s="279" t="n"/>
      <c r="E431" s="258" t="n"/>
    </row>
    <row r="432">
      <c r="A432" s="279" t="n"/>
    </row>
    <row r="433">
      <c r="A433" s="279" t="n"/>
      <c r="E433" s="258" t="n"/>
    </row>
    <row r="434">
      <c r="A434" s="279" t="n"/>
      <c r="E434" s="258" t="n"/>
    </row>
    <row r="435">
      <c r="A435" s="279" t="n"/>
    </row>
    <row r="436">
      <c r="A436" s="279" t="n"/>
      <c r="E436" s="258" t="n"/>
    </row>
    <row r="437">
      <c r="A437" s="279" t="n"/>
    </row>
    <row r="438">
      <c r="A438" s="279" t="n"/>
    </row>
    <row r="439">
      <c r="A439" s="279" t="n"/>
    </row>
    <row r="440">
      <c r="A440" s="279" t="n"/>
    </row>
    <row r="441">
      <c r="A441" s="279" t="n"/>
      <c r="E441" s="258" t="n"/>
    </row>
    <row r="442">
      <c r="A442" s="279" t="n"/>
    </row>
    <row r="443">
      <c r="A443" s="279" t="n"/>
      <c r="E443" s="258" t="n"/>
    </row>
    <row r="444">
      <c r="A444" s="279" t="n"/>
      <c r="E444" s="258" t="n"/>
    </row>
    <row r="445">
      <c r="A445" s="279" t="n"/>
      <c r="E445" s="258" t="n"/>
    </row>
    <row r="446">
      <c r="A446" s="279" t="n"/>
      <c r="E446" s="258" t="n"/>
    </row>
    <row r="447">
      <c r="A447" s="279" t="n"/>
      <c r="E447" s="258" t="n"/>
    </row>
    <row r="448">
      <c r="A448" s="279" t="n"/>
    </row>
    <row r="449">
      <c r="A449" s="279" t="n"/>
    </row>
    <row r="450">
      <c r="A450" s="279" t="n"/>
    </row>
    <row r="451">
      <c r="A451" s="279" t="n"/>
    </row>
    <row r="452">
      <c r="A452" s="279" t="n"/>
    </row>
    <row r="453">
      <c r="A453" s="279" t="n"/>
      <c r="E453" s="258" t="n"/>
    </row>
    <row r="454">
      <c r="A454" s="279" t="n"/>
    </row>
    <row r="455">
      <c r="A455" s="279" t="n"/>
    </row>
    <row r="456">
      <c r="A456" s="279" t="n"/>
    </row>
    <row r="457">
      <c r="A457" s="279" t="n"/>
    </row>
    <row r="458">
      <c r="A458" s="279" t="n"/>
    </row>
    <row r="459">
      <c r="A459" s="279" t="n"/>
    </row>
    <row r="460">
      <c r="A460" s="279" t="n"/>
    </row>
    <row r="461">
      <c r="A461" s="279" t="n"/>
    </row>
    <row r="462">
      <c r="A462" s="279" t="n"/>
    </row>
    <row r="463">
      <c r="A463" s="279" t="n"/>
    </row>
    <row r="464">
      <c r="A464" s="279" t="n"/>
    </row>
    <row r="465">
      <c r="A465" s="279" t="n"/>
      <c r="E465" s="258" t="n"/>
    </row>
    <row r="466">
      <c r="A466" s="279" t="n"/>
      <c r="E466" s="258" t="n"/>
    </row>
    <row r="467">
      <c r="A467" s="279" t="n"/>
    </row>
    <row r="468">
      <c r="A468" s="279" t="n"/>
      <c r="E468" s="258" t="n"/>
    </row>
    <row r="469">
      <c r="A469" s="279" t="n"/>
      <c r="E469" s="258" t="n"/>
    </row>
    <row r="470">
      <c r="A470" s="279" t="n"/>
      <c r="E470" s="258" t="n"/>
    </row>
    <row r="471">
      <c r="A471" s="279" t="n"/>
      <c r="E471" s="258" t="n"/>
    </row>
    <row r="472">
      <c r="A472" s="279" t="n"/>
      <c r="E472" s="258" t="n"/>
    </row>
    <row r="473">
      <c r="A473" s="279" t="n"/>
      <c r="E473" s="258" t="n"/>
    </row>
    <row r="474">
      <c r="A474" s="279" t="n"/>
      <c r="E474" s="258" t="n"/>
    </row>
    <row r="475">
      <c r="A475" s="279" t="n"/>
    </row>
    <row r="476">
      <c r="A476" s="279" t="n"/>
    </row>
    <row r="477">
      <c r="A477" s="279" t="n"/>
    </row>
    <row r="478">
      <c r="A478" s="279" t="n"/>
    </row>
    <row r="479">
      <c r="A479" s="279" t="n"/>
    </row>
    <row r="480">
      <c r="A480" s="279" t="n"/>
    </row>
    <row r="481">
      <c r="A481" s="279" t="n"/>
    </row>
    <row r="482">
      <c r="A482" s="279" t="n"/>
    </row>
    <row r="483">
      <c r="A483" s="279" t="n"/>
    </row>
    <row r="484">
      <c r="A484" s="279" t="n"/>
    </row>
    <row r="485">
      <c r="A485" s="279" t="n"/>
    </row>
    <row r="486">
      <c r="A486" s="279" t="n"/>
    </row>
    <row r="487">
      <c r="A487" s="279" t="n"/>
    </row>
    <row r="488">
      <c r="A488" s="279" t="n"/>
    </row>
    <row r="489">
      <c r="A489" s="279" t="n"/>
      <c r="E489" s="258" t="n"/>
    </row>
    <row r="490">
      <c r="A490" s="279" t="n"/>
    </row>
    <row r="491">
      <c r="A491" s="279" t="n"/>
      <c r="E491" s="258" t="n"/>
    </row>
    <row r="492">
      <c r="A492" s="279" t="n"/>
      <c r="E492" s="258" t="n"/>
    </row>
    <row r="493">
      <c r="A493" s="279" t="n"/>
      <c r="E493" s="258" t="n"/>
    </row>
    <row r="494">
      <c r="A494" s="279" t="n"/>
      <c r="E494" s="258" t="n"/>
    </row>
    <row r="495">
      <c r="A495" s="279" t="n"/>
      <c r="E495" s="258" t="n"/>
    </row>
    <row r="496">
      <c r="A496" s="279" t="n"/>
    </row>
    <row r="497">
      <c r="A497" s="279" t="n"/>
    </row>
    <row r="498">
      <c r="A498" s="279" t="n"/>
    </row>
    <row r="499">
      <c r="A499" s="279" t="n"/>
    </row>
    <row r="500">
      <c r="A500" s="279" t="n"/>
    </row>
    <row r="501">
      <c r="A501" s="279" t="n"/>
    </row>
    <row r="502">
      <c r="A502" s="279" t="n"/>
    </row>
    <row r="503">
      <c r="A503" s="279" t="n"/>
    </row>
    <row r="504">
      <c r="A504" s="279" t="n"/>
    </row>
    <row r="505">
      <c r="A505" s="279" t="n"/>
    </row>
    <row r="506">
      <c r="A506" s="279" t="n"/>
      <c r="E506" s="258" t="n"/>
    </row>
    <row r="507">
      <c r="A507" s="279" t="n"/>
    </row>
    <row r="508">
      <c r="A508" s="279" t="n"/>
    </row>
    <row r="509">
      <c r="A509" s="279" t="n"/>
    </row>
    <row r="510">
      <c r="A510" s="279" t="n"/>
    </row>
    <row r="511">
      <c r="A511" s="279" t="n"/>
    </row>
    <row r="512">
      <c r="A512" s="279" t="n"/>
    </row>
    <row r="513">
      <c r="A513" s="279" t="n"/>
      <c r="E513" s="258" t="n"/>
    </row>
    <row r="514">
      <c r="A514" s="279" t="n"/>
      <c r="E514" s="258" t="n"/>
    </row>
    <row r="515">
      <c r="A515" s="279" t="n"/>
      <c r="E515" s="258" t="n"/>
    </row>
    <row r="516">
      <c r="A516" s="279" t="n"/>
      <c r="E516" s="258" t="n"/>
    </row>
    <row r="517">
      <c r="A517" s="279" t="n"/>
      <c r="E517" s="258" t="n"/>
    </row>
    <row r="518">
      <c r="A518" s="279" t="n"/>
      <c r="E518" s="258" t="n"/>
    </row>
    <row r="519">
      <c r="A519" s="279" t="n"/>
      <c r="E519" s="258" t="n"/>
    </row>
    <row r="520">
      <c r="A520" s="279" t="n"/>
      <c r="E520" s="258" t="n"/>
    </row>
    <row r="521">
      <c r="A521" s="279" t="n"/>
      <c r="E521" s="258" t="n"/>
    </row>
    <row r="522">
      <c r="A522" s="279" t="n"/>
      <c r="E522" s="258" t="n"/>
    </row>
    <row r="523">
      <c r="A523" s="279" t="n"/>
      <c r="E523" s="258" t="n"/>
    </row>
    <row r="524">
      <c r="A524" s="279" t="n"/>
    </row>
    <row r="525">
      <c r="A525" s="279" t="n"/>
    </row>
    <row r="526">
      <c r="A526" s="279" t="n"/>
    </row>
    <row r="527">
      <c r="A527" s="279" t="n"/>
    </row>
    <row r="528">
      <c r="A528" s="279" t="n"/>
    </row>
    <row r="529">
      <c r="A529" s="279" t="n"/>
    </row>
    <row r="530">
      <c r="A530" s="279" t="n"/>
    </row>
    <row r="531">
      <c r="A531" s="279" t="n"/>
    </row>
    <row r="532">
      <c r="A532" s="279" t="n"/>
    </row>
    <row r="533">
      <c r="A533" s="279" t="n"/>
    </row>
    <row r="534">
      <c r="A534" s="279" t="n"/>
    </row>
    <row r="535">
      <c r="A535" s="279" t="n"/>
    </row>
    <row r="536">
      <c r="A536" s="279" t="n"/>
    </row>
    <row r="537">
      <c r="A537" s="279" t="n"/>
    </row>
    <row r="538">
      <c r="A538" s="279" t="n"/>
      <c r="E538" s="258" t="n"/>
    </row>
    <row r="539">
      <c r="A539" s="279" t="n"/>
      <c r="E539" s="258" t="n"/>
    </row>
    <row r="540">
      <c r="A540" s="279" t="n"/>
      <c r="E540" s="258" t="n"/>
    </row>
    <row r="541">
      <c r="A541" s="279" t="n"/>
      <c r="E541" s="258" t="n"/>
    </row>
    <row r="542">
      <c r="A542" s="279" t="n"/>
      <c r="E542" s="258" t="n"/>
    </row>
    <row r="543">
      <c r="A543" s="279" t="n"/>
      <c r="E543" s="258" t="n"/>
    </row>
    <row r="544">
      <c r="A544" s="279" t="n"/>
    </row>
    <row r="545">
      <c r="A545" s="279" t="n"/>
    </row>
    <row r="546">
      <c r="A546" s="279" t="n"/>
    </row>
    <row r="547">
      <c r="A547" s="279" t="n"/>
    </row>
    <row r="548">
      <c r="A548" s="279" t="n"/>
    </row>
    <row r="549">
      <c r="A549" s="279" t="n"/>
    </row>
    <row r="550">
      <c r="A550" s="279" t="n"/>
    </row>
    <row r="551">
      <c r="A551" s="279" t="n"/>
    </row>
    <row r="552">
      <c r="A552" s="279" t="n"/>
      <c r="E552" s="258" t="n"/>
    </row>
    <row r="553">
      <c r="A553" s="279" t="n"/>
      <c r="E553" s="258" t="n"/>
    </row>
    <row r="554">
      <c r="A554" s="279" t="n"/>
      <c r="E554" s="258" t="n"/>
    </row>
    <row r="555">
      <c r="A555" s="279" t="n"/>
      <c r="E555" s="258" t="n"/>
    </row>
    <row r="556">
      <c r="A556" s="279" t="n"/>
      <c r="E556" s="258" t="n"/>
    </row>
    <row r="557">
      <c r="A557" s="279" t="n"/>
      <c r="E557" s="258" t="n"/>
    </row>
    <row r="558">
      <c r="A558" s="279" t="n"/>
      <c r="E558" s="258" t="n"/>
    </row>
    <row r="559">
      <c r="A559" s="279" t="n"/>
    </row>
    <row r="560">
      <c r="A560" s="279" t="n"/>
      <c r="E560" s="258" t="n"/>
    </row>
    <row r="561">
      <c r="A561" s="279" t="n"/>
      <c r="E561" s="258" t="n"/>
    </row>
    <row r="562">
      <c r="A562" s="279" t="n"/>
      <c r="E562" s="258" t="n"/>
    </row>
    <row r="563">
      <c r="A563" s="279" t="n"/>
      <c r="E563" s="258" t="n"/>
    </row>
    <row r="564">
      <c r="A564" s="279" t="n"/>
      <c r="E564" s="258" t="n"/>
    </row>
    <row r="565">
      <c r="A565" s="279" t="n"/>
      <c r="E565" s="258" t="n"/>
    </row>
    <row r="566">
      <c r="A566" s="279" t="n"/>
      <c r="E566" s="258" t="n"/>
    </row>
    <row r="567">
      <c r="A567" s="279" t="n"/>
      <c r="E567" s="258" t="n"/>
    </row>
    <row r="568">
      <c r="A568" s="279" t="n"/>
      <c r="E568" s="258" t="n"/>
    </row>
    <row r="569">
      <c r="A569" s="279" t="n"/>
    </row>
    <row r="570">
      <c r="A570" s="279" t="n"/>
    </row>
    <row r="571">
      <c r="A571" s="279" t="n"/>
      <c r="E571" s="258" t="n"/>
    </row>
    <row r="572">
      <c r="A572" s="279" t="n"/>
      <c r="E572" s="258" t="n"/>
    </row>
    <row r="573">
      <c r="A573" s="279" t="n"/>
      <c r="E573" s="258" t="n"/>
    </row>
    <row r="574">
      <c r="A574" s="279" t="n"/>
      <c r="E574" s="258" t="n"/>
    </row>
    <row r="575">
      <c r="A575" s="279" t="n"/>
      <c r="E575" s="258" t="n"/>
    </row>
    <row r="576">
      <c r="A576" s="279" t="n"/>
      <c r="E576" s="258" t="n"/>
    </row>
    <row r="577">
      <c r="A577" s="279" t="n"/>
      <c r="E577" s="258" t="n"/>
    </row>
    <row r="578">
      <c r="A578" s="279" t="n"/>
      <c r="E578" s="258" t="n"/>
    </row>
    <row r="579">
      <c r="A579" s="279" t="n"/>
      <c r="E579" s="258" t="n"/>
    </row>
    <row r="580">
      <c r="A580" s="279" t="n"/>
      <c r="E580" s="258" t="n"/>
    </row>
    <row r="581">
      <c r="A581" s="279" t="n"/>
      <c r="E581" s="258" t="n"/>
    </row>
    <row r="582">
      <c r="A582" s="279" t="n"/>
      <c r="E582" s="258" t="n"/>
    </row>
    <row r="583">
      <c r="A583" s="279" t="n"/>
      <c r="E583" s="258" t="n"/>
    </row>
    <row r="584">
      <c r="A584" s="279" t="n"/>
      <c r="E584" s="258" t="n"/>
    </row>
    <row r="585">
      <c r="A585" s="279" t="n"/>
      <c r="E585" s="258" t="n"/>
    </row>
    <row r="586">
      <c r="A586" s="279" t="n"/>
    </row>
    <row r="587">
      <c r="A587" s="279" t="n"/>
    </row>
    <row r="588">
      <c r="A588" s="279" t="n"/>
    </row>
    <row r="589">
      <c r="A589" s="279" t="n"/>
    </row>
    <row r="590">
      <c r="A590" s="279" t="n"/>
    </row>
    <row r="591">
      <c r="A591" s="279" t="n"/>
    </row>
    <row r="592">
      <c r="A592" s="279" t="n"/>
    </row>
    <row r="593">
      <c r="A593" s="279" t="n"/>
      <c r="E593" s="258" t="n"/>
    </row>
    <row r="594">
      <c r="A594" s="279" t="n"/>
      <c r="E594" s="258" t="n"/>
    </row>
    <row r="595">
      <c r="A595" s="279" t="n"/>
    </row>
    <row r="596">
      <c r="A596" s="279" t="n"/>
      <c r="E596" s="258" t="n"/>
    </row>
    <row r="597">
      <c r="A597" s="279" t="n"/>
      <c r="E597" s="258" t="n"/>
    </row>
    <row r="598">
      <c r="A598" s="279" t="n"/>
      <c r="E598" s="258" t="n"/>
    </row>
    <row r="599">
      <c r="A599" s="279" t="n"/>
      <c r="E599" s="258" t="n"/>
    </row>
    <row r="600">
      <c r="A600" s="279" t="n"/>
    </row>
    <row r="601">
      <c r="A601" s="279" t="n"/>
    </row>
    <row r="602">
      <c r="A602" s="279" t="n"/>
    </row>
    <row r="603">
      <c r="A603" s="279" t="n"/>
    </row>
    <row r="604">
      <c r="A604" s="279" t="n"/>
    </row>
    <row r="605">
      <c r="A605" s="279" t="n"/>
    </row>
  </sheetData>
  <mergeCells count="1">
    <mergeCell ref="L305:M305"/>
  </mergeCells>
  <pageMargins left="0.7" right="0.7" top="0.75" bottom="0.75" header="0.3" footer="0.3"/>
  <pageSetup orientation="portrait" paperSize="9" horizontalDpi="4294967293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Cecilia FERREIRA</dc:creator>
  <dcterms:created xsi:type="dcterms:W3CDTF">2019-10-09T09:18:44Z</dcterms:created>
  <dcterms:modified xsi:type="dcterms:W3CDTF">2024-05-26T07:52:45Z</dcterms:modified>
  <cp:lastModifiedBy>Julie BALANT</cp:lastModifiedBy>
</cp:coreProperties>
</file>