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99DA1097-4B5F-43F5-B176-47442D04D55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8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9" l="1"/>
  <c r="B31" i="9"/>
  <c r="B30" i="9"/>
  <c r="C22" i="9"/>
  <c r="C20" i="9"/>
  <c r="C18" i="9"/>
  <c r="C16" i="9"/>
  <c r="C14" i="9"/>
  <c r="C12" i="9"/>
  <c r="B29" i="9"/>
  <c r="C3" i="9"/>
  <c r="C4" i="9"/>
  <c r="C5" i="9"/>
  <c r="C6" i="9"/>
  <c r="C7" i="9"/>
  <c r="C8" i="9"/>
  <c r="C9" i="9"/>
  <c r="C10" i="9"/>
  <c r="C11" i="9"/>
  <c r="C13" i="9"/>
  <c r="C15" i="9"/>
  <c r="C17" i="9"/>
  <c r="C19" i="9"/>
  <c r="C21" i="9"/>
  <c r="C23" i="9"/>
  <c r="C24" i="9"/>
  <c r="C25" i="9"/>
  <c r="C26" i="9"/>
  <c r="C27" i="9"/>
  <c r="C28" i="9"/>
  <c r="C2" i="9"/>
  <c r="F35" i="9"/>
  <c r="F33" i="9"/>
  <c r="O21" i="8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C29" i="9" l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0" i="8" l="1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3" i="8" l="1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8" l="1"/>
  <c r="C30" i="8" s="1"/>
  <c r="C23" i="4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<sst xmlns="http://schemas.openxmlformats.org/spreadsheetml/2006/main" count="974" uniqueCount="116">
  <si>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</si>
  <si>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</si>
  <si>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</si>
  <si>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</si>
  <si>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</si>
  <si>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</si>
  <si>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</si>
  <si>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</si>
  <si>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</si>
  <si>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</si>
  <si>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</si>
  <si>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</si>
  <si>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</si>
  <si>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</si>
  <si>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</si>
  <si>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</si>
  <si>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</si>
  <si>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</si>
  <si>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</si>
  <si>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</si>
  <si>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</si>
  <si>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</si>
  <si>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</si>
  <si>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</si>
  <si>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</si>
  <si>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</si>
  <si>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</si>
  <si>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</si>
  <si>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</si>
  <si>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</si>
  <si>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</si>
  <si>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</si>
  <si>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</si>
  <si>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</si>
  <si>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</si>
  <si>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</si>
  <si>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</si>
  <si>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</si>
  <si>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</si>
  <si>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</si>
  <si>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</si>
  <si>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</si>
  <si>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</si>
  <si>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</si>
  <si>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</si>
  <si>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</si>
  <si>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</si>
  <si>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</si>
  <si>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</si>
  <si>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</si>
  <si>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</si>
  <si>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</si>
  <si>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</si>
  <si>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</si>
  <si>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</si>
  <si>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</si>
  <si>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</si>
  <si>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</si>
  <si>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</si>
  <si>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</si>
  <si>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</si>
  <si>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</si>
  <si>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</si>
  <si>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</si>
  <si>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</si>
  <si>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</si>
  <si>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</si>
  <si>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</si>
  <si>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</si>
  <si>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</si>
  <si>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</si>
  <si>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</si>
  <si>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</si>
  <si>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</si>
  <si>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</si>
  <si>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</si>
  <si>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</si>
  <si>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</si>
  <si>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</si>
  <si>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</si>
  <si>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</si>
  <si>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</si>
  <si>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</si>
  <si>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</si>
  <si>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</si>
  <si>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</si>
  <si>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</si>
  <si>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</si>
  <si>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</si>
  <si>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</si>
  <si>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</si>
  <si>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</si>
  <si>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</si>
  <si>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</si>
  <si>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</si>
  <si>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</si>
  <si>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</si>
  <si>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</si>
  <si>
    <t>DRV_FETS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</si>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</sst>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105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4" t="s">
        <v>19</v>
      </c>
      <c r="D1" s="34"/>
      <c r="E1" s="34" t="s">
        <v>18</v>
      </c>
      <c r="F1" s="34"/>
      <c r="G1" s="34" t="s">
        <v>17</v>
      </c>
      <c r="H1" s="34"/>
      <c r="I1" s="34" t="s">
        <v>16</v>
      </c>
      <c r="J1" s="34"/>
      <c r="K1" s="34" t="s">
        <v>20</v>
      </c>
      <c r="L1" s="34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78</v>
      </c>
      <c r="I1" s="36"/>
      <c r="K1" s="35" t="s">
        <v>71</v>
      </c>
      <c r="L1" s="36"/>
      <c r="N1" s="35" t="s">
        <v>80</v>
      </c>
      <c r="O1" s="36"/>
      <c r="Q1" s="35" t="s">
        <v>79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5" t="s">
        <v>40</v>
      </c>
      <c r="C1" s="36"/>
      <c r="E1" s="35" t="s">
        <v>78</v>
      </c>
      <c r="F1" s="36"/>
      <c r="H1" s="35" t="s">
        <v>71</v>
      </c>
      <c r="I1" s="36"/>
      <c r="K1" s="35" t="s">
        <v>80</v>
      </c>
      <c r="L1" s="36"/>
      <c r="N1" s="35" t="s">
        <v>70</v>
      </c>
      <c r="O1" s="36"/>
      <c r="Q1" s="35" t="s">
        <v>80</v>
      </c>
      <c r="R1" s="36"/>
      <c r="T1" s="35" t="s">
        <v>70</v>
      </c>
      <c r="U1" s="36"/>
      <c r="W1" s="35" t="s">
        <v>80</v>
      </c>
      <c r="X1" s="36"/>
      <c r="Z1" s="35" t="s">
        <v>41</v>
      </c>
      <c r="AA1" s="36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86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88</v>
      </c>
      <c r="X1" s="36"/>
      <c r="Z1" s="35" t="s">
        <v>70</v>
      </c>
      <c r="AA1" s="36"/>
      <c r="AC1" s="35" t="s">
        <v>80</v>
      </c>
      <c r="AD1" s="36"/>
      <c r="AF1" s="35" t="s">
        <v>70</v>
      </c>
      <c r="AG1" s="36"/>
      <c r="AI1" s="35" t="s">
        <v>94</v>
      </c>
      <c r="AJ1" s="36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A7" zoomScale="85" zoomScaleNormal="85" workbookViewId="0">
      <selection activeCell="E38" sqref="E38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5" t="s">
        <v>40</v>
      </c>
      <c r="C1" s="36"/>
      <c r="E1" s="35" t="s">
        <v>87</v>
      </c>
      <c r="F1" s="36"/>
      <c r="H1" s="35" t="s">
        <v>71</v>
      </c>
      <c r="I1" s="36"/>
      <c r="K1" s="35" t="s">
        <v>80</v>
      </c>
      <c r="L1" s="36"/>
      <c r="N1" s="35" t="s">
        <v>97</v>
      </c>
      <c r="O1" s="36"/>
      <c r="Q1" s="35" t="s">
        <v>80</v>
      </c>
      <c r="R1" s="36"/>
      <c r="T1" s="35" t="s">
        <v>88</v>
      </c>
      <c r="U1" s="36"/>
      <c r="W1" s="35" t="s">
        <v>89</v>
      </c>
      <c r="X1" s="36"/>
      <c r="Z1" s="35" t="s">
        <v>88</v>
      </c>
      <c r="AA1" s="36"/>
      <c r="AC1" s="35" t="s">
        <v>70</v>
      </c>
      <c r="AD1" s="36"/>
      <c r="AF1" s="35" t="s">
        <v>80</v>
      </c>
      <c r="AG1" s="36"/>
      <c r="AI1" s="35" t="s">
        <v>70</v>
      </c>
      <c r="AJ1" s="36"/>
      <c r="AL1" s="35" t="s">
        <v>94</v>
      </c>
      <c r="AM1" s="36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98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0.92365371933720353</v>
      </c>
      <c r="N30"/>
      <c r="Q30"/>
    </row>
    <row r="31" spans="2:39" x14ac:dyDescent="0.25">
      <c r="W31"/>
    </row>
    <row r="32" spans="2:39" x14ac:dyDescent="0.25">
      <c r="B32" s="32" t="s">
        <v>95</v>
      </c>
      <c r="C32" s="33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G35"/>
  <sheetViews>
    <sheetView tabSelected="1" workbookViewId="0">
      <selection activeCell="E12" sqref="E12"/>
    </sheetView>
  </sheetViews>
  <sheetFormatPr defaultRowHeight="15" x14ac:dyDescent="0.25"/>
  <cols>
    <col min="1" max="6" width="14.7109375" style="39" customWidth="1"/>
    <col min="7" max="16384" width="9.140625" style="39"/>
  </cols>
  <sheetData>
    <row r="1" spans="1:7" x14ac:dyDescent="0.25">
      <c r="A1" s="39" t="s">
        <v>111</v>
      </c>
      <c r="B1" s="39" t="s">
        <v>106</v>
      </c>
      <c r="C1" s="39" t="s">
        <v>109</v>
      </c>
    </row>
    <row r="2" spans="1:7" x14ac:dyDescent="0.25">
      <c r="A2" s="39" t="s">
        <v>99</v>
      </c>
      <c r="B2" s="40">
        <v>1.3779999999999999</v>
      </c>
      <c r="C2" s="40">
        <f>B2*0.0254</f>
        <v>3.5001199999999996E-2</v>
      </c>
    </row>
    <row r="3" spans="1:7" x14ac:dyDescent="0.25">
      <c r="A3" s="39" t="s">
        <v>100</v>
      </c>
      <c r="B3" s="40">
        <v>3</v>
      </c>
      <c r="C3" s="40">
        <f t="shared" ref="C3:C28" si="0">B3*0.0254</f>
        <v>7.619999999999999E-2</v>
      </c>
    </row>
    <row r="4" spans="1:7" x14ac:dyDescent="0.25">
      <c r="A4" s="39" t="s">
        <v>101</v>
      </c>
      <c r="B4" s="40">
        <v>0.68899999999999995</v>
      </c>
      <c r="C4" s="40">
        <f t="shared" si="0"/>
        <v>1.7500599999999998E-2</v>
      </c>
    </row>
    <row r="5" spans="1:7" x14ac:dyDescent="0.25">
      <c r="A5" s="39" t="s">
        <v>102</v>
      </c>
      <c r="B5" s="40">
        <v>5</v>
      </c>
      <c r="C5" s="40">
        <f t="shared" si="0"/>
        <v>0.127</v>
      </c>
    </row>
    <row r="6" spans="1:7" x14ac:dyDescent="0.25">
      <c r="A6" s="39" t="s">
        <v>103</v>
      </c>
      <c r="B6" s="40">
        <v>0.68899999999999995</v>
      </c>
      <c r="C6" s="40">
        <f t="shared" si="0"/>
        <v>1.7500599999999998E-2</v>
      </c>
    </row>
    <row r="7" spans="1:7" x14ac:dyDescent="0.25">
      <c r="A7" s="39" t="s">
        <v>100</v>
      </c>
      <c r="B7" s="40">
        <v>3</v>
      </c>
      <c r="C7" s="40">
        <f t="shared" si="0"/>
        <v>7.619999999999999E-2</v>
      </c>
    </row>
    <row r="8" spans="1:7" x14ac:dyDescent="0.25">
      <c r="A8" s="39" t="s">
        <v>101</v>
      </c>
      <c r="B8" s="40">
        <v>0.68899999999999995</v>
      </c>
      <c r="C8" s="40">
        <f t="shared" si="0"/>
        <v>1.7500599999999998E-2</v>
      </c>
    </row>
    <row r="9" spans="1:7" x14ac:dyDescent="0.25">
      <c r="A9" s="39" t="s">
        <v>102</v>
      </c>
      <c r="B9" s="40">
        <v>5</v>
      </c>
      <c r="C9" s="40">
        <f t="shared" si="0"/>
        <v>0.127</v>
      </c>
    </row>
    <row r="10" spans="1:7" x14ac:dyDescent="0.25">
      <c r="A10" s="39" t="s">
        <v>103</v>
      </c>
      <c r="B10" s="40">
        <v>0.68899999999999995</v>
      </c>
      <c r="C10" s="40">
        <f t="shared" si="0"/>
        <v>1.7500599999999998E-2</v>
      </c>
    </row>
    <row r="11" spans="1:7" x14ac:dyDescent="0.25">
      <c r="A11" s="39" t="s">
        <v>100</v>
      </c>
      <c r="B11" s="40">
        <v>3</v>
      </c>
      <c r="C11" s="40">
        <f t="shared" si="0"/>
        <v>7.619999999999999E-2</v>
      </c>
    </row>
    <row r="12" spans="1:7" x14ac:dyDescent="0.25">
      <c r="A12" s="39" t="s">
        <v>101</v>
      </c>
      <c r="B12" s="40">
        <v>0.68899999999999995</v>
      </c>
      <c r="C12" s="40">
        <f t="shared" si="0"/>
        <v>1.7500599999999998E-2</v>
      </c>
      <c r="F12" s="40"/>
      <c r="G12" s="40"/>
    </row>
    <row r="13" spans="1:7" x14ac:dyDescent="0.25">
      <c r="A13" s="39" t="s">
        <v>102</v>
      </c>
      <c r="B13" s="40">
        <v>5</v>
      </c>
      <c r="C13" s="40">
        <f t="shared" si="0"/>
        <v>0.127</v>
      </c>
    </row>
    <row r="14" spans="1:7" x14ac:dyDescent="0.25">
      <c r="A14" s="39" t="s">
        <v>105</v>
      </c>
      <c r="B14" s="40">
        <v>0.68899999999999995</v>
      </c>
      <c r="C14" s="40">
        <f t="shared" si="0"/>
        <v>1.7500599999999998E-2</v>
      </c>
      <c r="F14" s="40"/>
      <c r="G14" s="40"/>
    </row>
    <row r="15" spans="1:7" x14ac:dyDescent="0.25">
      <c r="A15" s="39" t="s">
        <v>100</v>
      </c>
      <c r="B15" s="40">
        <v>3</v>
      </c>
      <c r="C15" s="40">
        <f t="shared" si="0"/>
        <v>7.619999999999999E-2</v>
      </c>
    </row>
    <row r="16" spans="1:7" x14ac:dyDescent="0.25">
      <c r="A16" s="39" t="s">
        <v>101</v>
      </c>
      <c r="B16" s="40">
        <v>0.68899999999999995</v>
      </c>
      <c r="C16" s="40">
        <f t="shared" si="0"/>
        <v>1.7500599999999998E-2</v>
      </c>
      <c r="E16" s="40"/>
    </row>
    <row r="17" spans="1:6" x14ac:dyDescent="0.25">
      <c r="A17" s="39" t="s">
        <v>102</v>
      </c>
      <c r="B17" s="40">
        <v>5</v>
      </c>
      <c r="C17" s="40">
        <f t="shared" si="0"/>
        <v>0.127</v>
      </c>
    </row>
    <row r="18" spans="1:6" x14ac:dyDescent="0.25">
      <c r="A18" s="39" t="s">
        <v>105</v>
      </c>
      <c r="B18" s="40">
        <v>0.68899999999999995</v>
      </c>
      <c r="C18" s="40">
        <f t="shared" si="0"/>
        <v>1.7500599999999998E-2</v>
      </c>
    </row>
    <row r="19" spans="1:6" x14ac:dyDescent="0.25">
      <c r="A19" s="39" t="s">
        <v>100</v>
      </c>
      <c r="B19" s="40">
        <v>3</v>
      </c>
      <c r="C19" s="40">
        <f t="shared" si="0"/>
        <v>7.619999999999999E-2</v>
      </c>
    </row>
    <row r="20" spans="1:6" x14ac:dyDescent="0.25">
      <c r="A20" s="39" t="s">
        <v>101</v>
      </c>
      <c r="B20" s="40">
        <v>0.68899999999999995</v>
      </c>
      <c r="C20" s="40">
        <f t="shared" si="0"/>
        <v>1.7500599999999998E-2</v>
      </c>
    </row>
    <row r="21" spans="1:6" x14ac:dyDescent="0.25">
      <c r="A21" s="39" t="s">
        <v>102</v>
      </c>
      <c r="B21" s="40">
        <v>5</v>
      </c>
      <c r="C21" s="40">
        <f t="shared" si="0"/>
        <v>0.127</v>
      </c>
    </row>
    <row r="22" spans="1:6" x14ac:dyDescent="0.25">
      <c r="A22" s="39" t="s">
        <v>101</v>
      </c>
      <c r="B22" s="40">
        <v>0.68899999999999995</v>
      </c>
      <c r="C22" s="40">
        <f t="shared" si="0"/>
        <v>1.7500599999999998E-2</v>
      </c>
    </row>
    <row r="23" spans="1:6" x14ac:dyDescent="0.25">
      <c r="A23" s="39" t="s">
        <v>100</v>
      </c>
      <c r="B23" s="40">
        <v>3</v>
      </c>
      <c r="C23" s="40">
        <f t="shared" si="0"/>
        <v>7.619999999999999E-2</v>
      </c>
    </row>
    <row r="24" spans="1:6" x14ac:dyDescent="0.25">
      <c r="A24" s="39" t="s">
        <v>103</v>
      </c>
      <c r="B24" s="40">
        <v>0.68899999999999995</v>
      </c>
      <c r="C24" s="40">
        <f t="shared" si="0"/>
        <v>1.7500599999999998E-2</v>
      </c>
    </row>
    <row r="25" spans="1:6" x14ac:dyDescent="0.25">
      <c r="A25" s="39" t="s">
        <v>102</v>
      </c>
      <c r="B25" s="40">
        <v>5</v>
      </c>
      <c r="C25" s="40">
        <f t="shared" si="0"/>
        <v>0.127</v>
      </c>
    </row>
    <row r="26" spans="1:6" x14ac:dyDescent="0.25">
      <c r="A26" s="39" t="s">
        <v>101</v>
      </c>
      <c r="B26" s="40">
        <v>0.68899999999999995</v>
      </c>
      <c r="C26" s="40">
        <f t="shared" si="0"/>
        <v>1.7500599999999998E-2</v>
      </c>
    </row>
    <row r="27" spans="1:6" x14ac:dyDescent="0.25">
      <c r="A27" s="39" t="s">
        <v>100</v>
      </c>
      <c r="B27" s="40">
        <v>3</v>
      </c>
      <c r="C27" s="40">
        <f t="shared" si="0"/>
        <v>7.619999999999999E-2</v>
      </c>
    </row>
    <row r="28" spans="1:6" x14ac:dyDescent="0.25">
      <c r="A28" s="39" t="s">
        <v>104</v>
      </c>
      <c r="B28" s="40">
        <v>1.3779999999999999</v>
      </c>
      <c r="C28" s="40">
        <f t="shared" si="0"/>
        <v>3.5001199999999996E-2</v>
      </c>
    </row>
    <row r="29" spans="1:6" x14ac:dyDescent="0.25">
      <c r="A29" s="39" t="s">
        <v>115</v>
      </c>
      <c r="B29" s="40">
        <f>SUM(B2:B28)+2</f>
        <v>64.024000000000001</v>
      </c>
      <c r="C29" s="39">
        <f>SUM(C2:C28)+2</f>
        <v>3.5754096</v>
      </c>
    </row>
    <row r="30" spans="1:6" x14ac:dyDescent="0.25">
      <c r="A30" s="39" t="s">
        <v>112</v>
      </c>
      <c r="B30" s="39">
        <f>COUNTIF(A2:A28, "Signal (GND)")</f>
        <v>7</v>
      </c>
    </row>
    <row r="31" spans="1:6" x14ac:dyDescent="0.25">
      <c r="A31" s="39" t="s">
        <v>114</v>
      </c>
      <c r="B31" s="39">
        <f>COUNTIF(A2:A28, "Signal (PWR)")</f>
        <v>2</v>
      </c>
      <c r="E31" s="39" t="s">
        <v>110</v>
      </c>
      <c r="F31" s="39" t="s">
        <v>110</v>
      </c>
    </row>
    <row r="32" spans="1:6" x14ac:dyDescent="0.25">
      <c r="A32" s="39" t="s">
        <v>113</v>
      </c>
      <c r="B32" s="39">
        <f>COUNTIF(A2:A28, "Top")+COUNTIF(A2:A28, "Bot")+COUNTIF(A2:A28, "Signal")</f>
        <v>5</v>
      </c>
      <c r="E32" s="39" t="s">
        <v>107</v>
      </c>
      <c r="F32" s="39" t="s">
        <v>108</v>
      </c>
    </row>
    <row r="33" spans="5:6" x14ac:dyDescent="0.25">
      <c r="E33" s="39">
        <v>0.08</v>
      </c>
      <c r="F33" s="39">
        <f>E33*39.37</f>
        <v>3.1496</v>
      </c>
    </row>
    <row r="34" spans="5:6" x14ac:dyDescent="0.25">
      <c r="E34" s="39" t="s">
        <v>108</v>
      </c>
      <c r="F34" s="39" t="s">
        <v>107</v>
      </c>
    </row>
    <row r="35" spans="5:6" x14ac:dyDescent="0.25">
      <c r="E35" s="39">
        <v>1</v>
      </c>
      <c r="F35" s="39">
        <f>E35*0.0254</f>
        <v>2.5399999999999999E-2</v>
      </c>
    </row>
  </sheetData>
  <conditionalFormatting sqref="A2:A11 A17 E31:F31 A13 A15 A19:A32">
    <cfRule type="cellIs" dxfId="104" priority="176" operator="equal">
      <formula>"Signal (PWR)"</formula>
    </cfRule>
    <cfRule type="cellIs" dxfId="103" priority="177" operator="equal">
      <formula>"Signal (GND)"</formula>
    </cfRule>
    <cfRule type="cellIs" dxfId="102" priority="178" operator="equal">
      <formula>"Core"</formula>
    </cfRule>
    <cfRule type="cellIs" dxfId="101" priority="179" operator="equal">
      <formula>"Prepreg"</formula>
    </cfRule>
    <cfRule type="cellIs" dxfId="100" priority="180" operator="equal">
      <formula>"Signal"</formula>
    </cfRule>
    <cfRule type="cellIs" dxfId="99" priority="181" operator="equal">
      <formula>"Bot"</formula>
    </cfRule>
    <cfRule type="cellIs" dxfId="98" priority="182" operator="equal">
      <formula>"Top"</formula>
    </cfRule>
  </conditionalFormatting>
  <conditionalFormatting sqref="B2:B11 B13:C13 B15:C15 B17:C17 B19:C28">
    <cfRule type="expression" dxfId="97" priority="162">
      <formula>$A2="Bot"</formula>
    </cfRule>
    <cfRule type="expression" dxfId="96" priority="163">
      <formula>$A2="Signal"</formula>
    </cfRule>
    <cfRule type="expression" dxfId="95" priority="164">
      <formula>$A2="Signal (PWR)"</formula>
    </cfRule>
    <cfRule type="expression" dxfId="94" priority="165">
      <formula>$A2="Core"</formula>
    </cfRule>
    <cfRule type="expression" dxfId="93" priority="166">
      <formula>$A2="Signal (GND)"</formula>
    </cfRule>
    <cfRule type="expression" dxfId="92" priority="167">
      <formula>$A2="Prepreg"</formula>
    </cfRule>
    <cfRule type="expression" dxfId="91" priority="168">
      <formula>$A2="Top"</formula>
    </cfRule>
  </conditionalFormatting>
  <conditionalFormatting sqref="C2:C11">
    <cfRule type="expression" dxfId="90" priority="127">
      <formula>$A2="Bot"</formula>
    </cfRule>
    <cfRule type="expression" dxfId="89" priority="128">
      <formula>$A2="Signal"</formula>
    </cfRule>
    <cfRule type="expression" dxfId="88" priority="129">
      <formula>$A2="Signal (PWR)"</formula>
    </cfRule>
    <cfRule type="expression" dxfId="87" priority="130">
      <formula>$A2="Core"</formula>
    </cfRule>
    <cfRule type="expression" dxfId="86" priority="131">
      <formula>$A2="Signal (GND)"</formula>
    </cfRule>
    <cfRule type="expression" dxfId="85" priority="132">
      <formula>$A2="Prepreg"</formula>
    </cfRule>
    <cfRule type="expression" dxfId="84" priority="133">
      <formula>$A2="Top"</formula>
    </cfRule>
  </conditionalFormatting>
  <conditionalFormatting sqref="A12">
    <cfRule type="cellIs" dxfId="83" priority="78" operator="equal">
      <formula>"Signal (PWR)"</formula>
    </cfRule>
    <cfRule type="cellIs" dxfId="82" priority="79" operator="equal">
      <formula>"Signal (GND)"</formula>
    </cfRule>
    <cfRule type="cellIs" dxfId="81" priority="80" operator="equal">
      <formula>"Core"</formula>
    </cfRule>
    <cfRule type="cellIs" dxfId="80" priority="81" operator="equal">
      <formula>"Prepreg"</formula>
    </cfRule>
    <cfRule type="cellIs" dxfId="79" priority="82" operator="equal">
      <formula>"Signal"</formula>
    </cfRule>
    <cfRule type="cellIs" dxfId="78" priority="83" operator="equal">
      <formula>"Bot"</formula>
    </cfRule>
    <cfRule type="cellIs" dxfId="77" priority="84" operator="equal">
      <formula>"Top"</formula>
    </cfRule>
  </conditionalFormatting>
  <conditionalFormatting sqref="B12">
    <cfRule type="expression" dxfId="76" priority="71">
      <formula>$A12="Bot"</formula>
    </cfRule>
    <cfRule type="expression" dxfId="75" priority="72">
      <formula>$A12="Signal"</formula>
    </cfRule>
    <cfRule type="expression" dxfId="74" priority="73">
      <formula>$A12="Signal (PWR)"</formula>
    </cfRule>
    <cfRule type="expression" dxfId="73" priority="74">
      <formula>$A12="Core"</formula>
    </cfRule>
    <cfRule type="expression" dxfId="72" priority="75">
      <formula>$A12="Signal (GND)"</formula>
    </cfRule>
    <cfRule type="expression" dxfId="71" priority="76">
      <formula>$A12="Prepreg"</formula>
    </cfRule>
    <cfRule type="expression" dxfId="70" priority="77">
      <formula>$A12="Top"</formula>
    </cfRule>
  </conditionalFormatting>
  <conditionalFormatting sqref="C12">
    <cfRule type="expression" dxfId="69" priority="64">
      <formula>$A12="Bot"</formula>
    </cfRule>
    <cfRule type="expression" dxfId="68" priority="65">
      <formula>$A12="Signal"</formula>
    </cfRule>
    <cfRule type="expression" dxfId="67" priority="66">
      <formula>$A12="Signal (PWR)"</formula>
    </cfRule>
    <cfRule type="expression" dxfId="66" priority="67">
      <formula>$A12="Core"</formula>
    </cfRule>
    <cfRule type="expression" dxfId="65" priority="68">
      <formula>$A12="Signal (GND)"</formula>
    </cfRule>
    <cfRule type="expression" dxfId="64" priority="69">
      <formula>$A12="Prepreg"</formula>
    </cfRule>
    <cfRule type="expression" dxfId="63" priority="70">
      <formula>$A12="Top"</formula>
    </cfRule>
  </conditionalFormatting>
  <conditionalFormatting sqref="A14">
    <cfRule type="cellIs" dxfId="62" priority="57" operator="equal">
      <formula>"Signal (PWR)"</formula>
    </cfRule>
    <cfRule type="cellIs" dxfId="61" priority="58" operator="equal">
      <formula>"Signal (GND)"</formula>
    </cfRule>
    <cfRule type="cellIs" dxfId="60" priority="59" operator="equal">
      <formula>"Core"</formula>
    </cfRule>
    <cfRule type="cellIs" dxfId="59" priority="60" operator="equal">
      <formula>"Prepreg"</formula>
    </cfRule>
    <cfRule type="cellIs" dxfId="58" priority="61" operator="equal">
      <formula>"Signal"</formula>
    </cfRule>
    <cfRule type="cellIs" dxfId="57" priority="62" operator="equal">
      <formula>"Bot"</formula>
    </cfRule>
    <cfRule type="cellIs" dxfId="56" priority="63" operator="equal">
      <formula>"Top"</formula>
    </cfRule>
  </conditionalFormatting>
  <conditionalFormatting sqref="B14">
    <cfRule type="expression" dxfId="55" priority="50">
      <formula>$A14="Bot"</formula>
    </cfRule>
    <cfRule type="expression" dxfId="54" priority="51">
      <formula>$A14="Signal"</formula>
    </cfRule>
    <cfRule type="expression" dxfId="53" priority="52">
      <formula>$A14="Signal (PWR)"</formula>
    </cfRule>
    <cfRule type="expression" dxfId="52" priority="53">
      <formula>$A14="Core"</formula>
    </cfRule>
    <cfRule type="expression" dxfId="51" priority="54">
      <formula>$A14="Signal (GND)"</formula>
    </cfRule>
    <cfRule type="expression" dxfId="50" priority="55">
      <formula>$A14="Prepreg"</formula>
    </cfRule>
    <cfRule type="expression" dxfId="49" priority="56">
      <formula>$A14="Top"</formula>
    </cfRule>
  </conditionalFormatting>
  <conditionalFormatting sqref="C14">
    <cfRule type="expression" dxfId="48" priority="43">
      <formula>$A14="Bot"</formula>
    </cfRule>
    <cfRule type="expression" dxfId="47" priority="44">
      <formula>$A14="Signal"</formula>
    </cfRule>
    <cfRule type="expression" dxfId="46" priority="45">
      <formula>$A14="Signal (PWR)"</formula>
    </cfRule>
    <cfRule type="expression" dxfId="45" priority="46">
      <formula>$A14="Core"</formula>
    </cfRule>
    <cfRule type="expression" dxfId="44" priority="47">
      <formula>$A14="Signal (GND)"</formula>
    </cfRule>
    <cfRule type="expression" dxfId="43" priority="48">
      <formula>$A14="Prepreg"</formula>
    </cfRule>
    <cfRule type="expression" dxfId="42" priority="49">
      <formula>$A14="Top"</formula>
    </cfRule>
  </conditionalFormatting>
  <conditionalFormatting sqref="A16">
    <cfRule type="cellIs" dxfId="41" priority="36" operator="equal">
      <formula>"Signal (PWR)"</formula>
    </cfRule>
    <cfRule type="cellIs" dxfId="40" priority="37" operator="equal">
      <formula>"Signal (GND)"</formula>
    </cfRule>
    <cfRule type="cellIs" dxfId="39" priority="38" operator="equal">
      <formula>"Core"</formula>
    </cfRule>
    <cfRule type="cellIs" dxfId="38" priority="39" operator="equal">
      <formula>"Prepreg"</formula>
    </cfRule>
    <cfRule type="cellIs" dxfId="37" priority="40" operator="equal">
      <formula>"Signal"</formula>
    </cfRule>
    <cfRule type="cellIs" dxfId="36" priority="41" operator="equal">
      <formula>"Bot"</formula>
    </cfRule>
    <cfRule type="cellIs" dxfId="35" priority="42" operator="equal">
      <formula>"Top"</formula>
    </cfRule>
  </conditionalFormatting>
  <conditionalFormatting sqref="B16">
    <cfRule type="expression" dxfId="34" priority="29">
      <formula>$A16="Bot"</formula>
    </cfRule>
    <cfRule type="expression" dxfId="33" priority="30">
      <formula>$A16="Signal"</formula>
    </cfRule>
    <cfRule type="expression" dxfId="32" priority="31">
      <formula>$A16="Signal (PWR)"</formula>
    </cfRule>
    <cfRule type="expression" dxfId="31" priority="32">
      <formula>$A16="Core"</formula>
    </cfRule>
    <cfRule type="expression" dxfId="30" priority="33">
      <formula>$A16="Signal (GND)"</formula>
    </cfRule>
    <cfRule type="expression" dxfId="29" priority="34">
      <formula>$A16="Prepreg"</formula>
    </cfRule>
    <cfRule type="expression" dxfId="28" priority="35">
      <formula>$A16="Top"</formula>
    </cfRule>
  </conditionalFormatting>
  <conditionalFormatting sqref="C16">
    <cfRule type="expression" dxfId="27" priority="22">
      <formula>$A16="Bot"</formula>
    </cfRule>
    <cfRule type="expression" dxfId="26" priority="23">
      <formula>$A16="Signal"</formula>
    </cfRule>
    <cfRule type="expression" dxfId="25" priority="24">
      <formula>$A16="Signal (PWR)"</formula>
    </cfRule>
    <cfRule type="expression" dxfId="24" priority="25">
      <formula>$A16="Core"</formula>
    </cfRule>
    <cfRule type="expression" dxfId="23" priority="26">
      <formula>$A16="Signal (GND)"</formula>
    </cfRule>
    <cfRule type="expression" dxfId="22" priority="27">
      <formula>$A16="Prepreg"</formula>
    </cfRule>
    <cfRule type="expression" dxfId="21" priority="28">
      <formula>$A16="Top"</formula>
    </cfRule>
  </conditionalFormatting>
  <conditionalFormatting sqref="A18">
    <cfRule type="cellIs" dxfId="20" priority="15" operator="equal">
      <formula>"Signal (PWR)"</formula>
    </cfRule>
    <cfRule type="cellIs" dxfId="19" priority="16" operator="equal">
      <formula>"Signal (GND)"</formula>
    </cfRule>
    <cfRule type="cellIs" dxfId="18" priority="17" operator="equal">
      <formula>"Core"</formula>
    </cfRule>
    <cfRule type="cellIs" dxfId="17" priority="18" operator="equal">
      <formula>"Prepreg"</formula>
    </cfRule>
    <cfRule type="cellIs" dxfId="16" priority="19" operator="equal">
      <formula>"Signal"</formula>
    </cfRule>
    <cfRule type="cellIs" dxfId="15" priority="20" operator="equal">
      <formula>"Bot"</formula>
    </cfRule>
    <cfRule type="cellIs" dxfId="14" priority="21" operator="equal">
      <formula>"Top"</formula>
    </cfRule>
  </conditionalFormatting>
  <conditionalFormatting sqref="B18">
    <cfRule type="expression" dxfId="13" priority="8">
      <formula>$A18="Bot"</formula>
    </cfRule>
    <cfRule type="expression" dxfId="12" priority="9">
      <formula>$A18="Signal"</formula>
    </cfRule>
    <cfRule type="expression" dxfId="11" priority="10">
      <formula>$A18="Signal (PWR)"</formula>
    </cfRule>
    <cfRule type="expression" dxfId="10" priority="11">
      <formula>$A18="Core"</formula>
    </cfRule>
    <cfRule type="expression" dxfId="9" priority="12">
      <formula>$A18="Signal (GND)"</formula>
    </cfRule>
    <cfRule type="expression" dxfId="8" priority="13">
      <formula>$A18="Prepreg"</formula>
    </cfRule>
    <cfRule type="expression" dxfId="7" priority="14">
      <formula>$A18="Top"</formula>
    </cfRule>
  </conditionalFormatting>
  <conditionalFormatting sqref="C18">
    <cfRule type="expression" dxfId="6" priority="1">
      <formula>$A18="Bot"</formula>
    </cfRule>
    <cfRule type="expression" dxfId="5" priority="2">
      <formula>$A18="Signal"</formula>
    </cfRule>
    <cfRule type="expression" dxfId="4" priority="3">
      <formula>$A18="Signal (PWR)"</formula>
    </cfRule>
    <cfRule type="expression" dxfId="3" priority="4">
      <formula>$A18="Core"</formula>
    </cfRule>
    <cfRule type="expression" dxfId="2" priority="5">
      <formula>$A18="Signal (GND)"</formula>
    </cfRule>
    <cfRule type="expression" dxfId="1" priority="6">
      <formula>$A18="Prepreg"</formula>
    </cfRule>
    <cfRule type="expression" dxfId="0" priority="7">
      <formula>$A18="Top"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2024-01-30T10:39:04Z</cp:lastPrinted>
  <dcterms:created xsi:type="dcterms:W3CDTF">2024-01-29T16:51:03Z</dcterms:created>
  <dcterms:modified xsi:type="dcterms:W3CDTF">2024-02-20T18:03:51Z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