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5708EE3A-9AFB-47AC-AC81-40F77FBB0F7A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8" l="1"/>
  <c r="O22" i="8"/>
  <c r="F10" i="8"/>
  <c r="F9" i="8"/>
  <c r="F8" i="8"/>
  <c r="F7" i="8"/>
  <c r="F6" i="8"/>
  <c r="O3" i="8"/>
  <c r="I3" i="8"/>
  <c r="C32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O23" i="8" l="1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L5" i="8" l="1"/>
  <c r="L20" i="8" s="1"/>
  <c r="L22" i="8" s="1"/>
  <c r="L23" i="8" s="1"/>
  <c r="F5" i="8" s="1"/>
  <c r="F20" i="8" s="1"/>
  <c r="F22" i="8" s="1"/>
  <c r="F23" i="8" s="1"/>
  <c r="C8" i="8" s="1"/>
  <c r="C5" i="8" s="1"/>
  <c r="C20" i="8" s="1"/>
  <c r="C22" i="8" s="1"/>
  <c r="C29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3" i="8" l="1"/>
  <c r="C28" i="8" s="1"/>
  <c r="C30" i="8" s="1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F20" i="4" l="1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4" l="1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<sst xmlns="http://schemas.openxmlformats.org/spreadsheetml/2006/main" count="934" uniqueCount="98">
  <si>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</si>
  <si>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</si>
  <si>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</si>
  <si>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</si>
  <si>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</si>
  <si>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</si>
  <si>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</si>
  <si>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</si>
  <si>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</si>
  <si>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</si>
  <si>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</si>
  <si>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</si>
  <si>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</si>
  <si>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</si>
  <si>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</si>
  <si>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</si>
  <si>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</si>
  <si>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</si>
  <si>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</si>
  <si>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</si>
  <si>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</si>
  <si>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</si>
  <si>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</si>
  <si>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</si>
  <si>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</si>
  <si>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</si>
  <si>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</si>
  <si>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</si>
  <si>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</si>
  <si>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</si>
  <si>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</si>
  <si>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</si>
  <si>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</si>
  <si>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</si>
  <si>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</si>
  <si>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</si>
  <si>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</si>
  <si>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</si>
  <si>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</si>
  <si>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</si>
  <si>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</si>
  <si>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</si>
  <si>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</si>
  <si>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</si>
  <si>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</si>
  <si>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</si>
  <si>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</si>
  <si>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</si>
  <si>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</si>
  <si>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</si>
  <si>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</si>
  <si>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</si>
  <si>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</si>
  <si>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</si>
  <si>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</si>
  <si>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</si>
  <si>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</si>
  <si>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</si>
  <si>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</si>
  <si>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</si>
  <si>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</si>
  <si>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</si>
  <si>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</si>
  <si>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</si>
  <si>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</si>
  <si>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</si>
  <si>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</si>
  <si>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</si>
  <si>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</si>
  <si>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</si>
  <si>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</si>
  <si>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</si>
  <si>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</si>
  <si>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</si>
  <si>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</si>
  <si>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</si>
  <si>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</si>
  <si>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</si>
  <si>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</si>
  <si>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</si>
  <si>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</si>
  <si>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</si>
  <si>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</si>
  <si>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</si>
  <si>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</si>
  <si>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</si>
  <si>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</si>
  <si>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</si>
  <si>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</si>
  <si>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</si>
  <si>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</si>
  <si>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</si>
  <si>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</si>
  <si>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</si>
  <si>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</si>
  <si>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</si>
  <si>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</si>
  <si>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LDO - TPS7A33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</si>
</sst>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7" xfId="0" applyFont="1" applyFill="1" applyBorder="1"/>
    <xf numFmtId="2" fontId="3" fillId="8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2" t="s">
        <v>19</v>
      </c>
      <c r="D1" s="32"/>
      <c r="E1" s="32" t="s">
        <v>18</v>
      </c>
      <c r="F1" s="32"/>
      <c r="G1" s="32" t="s">
        <v>17</v>
      </c>
      <c r="H1" s="32"/>
      <c r="I1" s="32" t="s">
        <v>16</v>
      </c>
      <c r="J1" s="32"/>
      <c r="K1" s="32" t="s">
        <v>20</v>
      </c>
      <c r="L1" s="32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78</v>
      </c>
      <c r="I1" s="34"/>
      <c r="K1" s="33" t="s">
        <v>71</v>
      </c>
      <c r="L1" s="34"/>
      <c r="N1" s="33" t="s">
        <v>80</v>
      </c>
      <c r="O1" s="34"/>
      <c r="Q1" s="33" t="s">
        <v>79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77</v>
      </c>
      <c r="F2" s="36"/>
      <c r="G2" s="10"/>
      <c r="H2" s="35" t="s">
        <v>24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T2:U2"/>
    <mergeCell ref="Q2:R2"/>
    <mergeCell ref="N2:O2"/>
    <mergeCell ref="Z1:AA1"/>
    <mergeCell ref="AC1:AD1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AC2:AD2"/>
    <mergeCell ref="Z2:AA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3" t="s">
        <v>40</v>
      </c>
      <c r="C1" s="34"/>
      <c r="E1" s="33" t="s">
        <v>78</v>
      </c>
      <c r="F1" s="34"/>
      <c r="H1" s="33" t="s">
        <v>71</v>
      </c>
      <c r="I1" s="34"/>
      <c r="K1" s="33" t="s">
        <v>80</v>
      </c>
      <c r="L1" s="34"/>
      <c r="N1" s="33" t="s">
        <v>70</v>
      </c>
      <c r="O1" s="34"/>
      <c r="Q1" s="33" t="s">
        <v>80</v>
      </c>
      <c r="R1" s="34"/>
      <c r="T1" s="33" t="s">
        <v>70</v>
      </c>
      <c r="U1" s="34"/>
      <c r="W1" s="33" t="s">
        <v>80</v>
      </c>
      <c r="X1" s="34"/>
      <c r="Z1" s="33" t="s">
        <v>41</v>
      </c>
      <c r="AA1" s="34"/>
    </row>
    <row r="2" spans="2:27" x14ac:dyDescent="0.25">
      <c r="B2" s="35" t="s">
        <v>23</v>
      </c>
      <c r="C2" s="36"/>
      <c r="D2" s="10"/>
      <c r="E2" s="35" t="s">
        <v>24</v>
      </c>
      <c r="F2" s="36"/>
      <c r="G2" s="10"/>
      <c r="H2" s="35" t="s">
        <v>25</v>
      </c>
      <c r="I2" s="36"/>
      <c r="J2" s="10"/>
      <c r="K2" s="35" t="s">
        <v>26</v>
      </c>
      <c r="L2" s="36"/>
      <c r="M2" s="10"/>
      <c r="N2" s="35" t="s">
        <v>27</v>
      </c>
      <c r="O2" s="36"/>
      <c r="P2" s="10"/>
      <c r="Q2" s="35" t="s">
        <v>28</v>
      </c>
      <c r="R2" s="36"/>
      <c r="S2" s="10"/>
      <c r="T2" s="35" t="s">
        <v>39</v>
      </c>
      <c r="U2" s="36"/>
      <c r="V2" s="10"/>
      <c r="W2" s="35" t="s">
        <v>29</v>
      </c>
      <c r="X2" s="36"/>
      <c r="Y2" s="10"/>
      <c r="Z2" s="35" t="s">
        <v>30</v>
      </c>
      <c r="AA2" s="36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86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84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87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88</v>
      </c>
      <c r="R1" s="34"/>
      <c r="T1" s="33" t="s">
        <v>89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topLeftCell="O1" zoomScale="85" zoomScaleNormal="85" workbookViewId="0">
      <selection activeCell="U38" sqref="A1:XFD1048576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3" t="s">
        <v>40</v>
      </c>
      <c r="C1" s="34"/>
      <c r="E1" s="33" t="s">
        <v>87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88</v>
      </c>
      <c r="R1" s="34"/>
      <c r="T1" s="33" t="s">
        <v>89</v>
      </c>
      <c r="U1" s="34"/>
      <c r="W1" s="33" t="s">
        <v>88</v>
      </c>
      <c r="X1" s="34"/>
      <c r="Z1" s="33" t="s">
        <v>70</v>
      </c>
      <c r="AA1" s="34"/>
      <c r="AC1" s="33" t="s">
        <v>80</v>
      </c>
      <c r="AD1" s="34"/>
      <c r="AF1" s="33" t="s">
        <v>70</v>
      </c>
      <c r="AG1" s="34"/>
      <c r="AI1" s="33" t="s">
        <v>94</v>
      </c>
      <c r="AJ1" s="34"/>
    </row>
    <row r="2" spans="2:36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93</v>
      </c>
      <c r="X2" s="36"/>
      <c r="Y2" s="10"/>
      <c r="Z2" s="35" t="s">
        <v>39</v>
      </c>
      <c r="AA2" s="36"/>
      <c r="AB2" s="10"/>
      <c r="AC2" s="35" t="s">
        <v>29</v>
      </c>
      <c r="AD2" s="36"/>
      <c r="AE2" s="10"/>
      <c r="AF2" s="35" t="s">
        <v>92</v>
      </c>
      <c r="AG2" s="36"/>
      <c r="AH2" s="10"/>
      <c r="AI2" s="35" t="s">
        <v>30</v>
      </c>
      <c r="AJ2" s="36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7" t="s">
        <v>95</v>
      </c>
      <c r="C32" s="38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dimension ref="B1:AM44"/>
  <sheetViews>
    <sheetView tabSelected="1" zoomScale="70" zoomScaleNormal="70" workbookViewId="0">
      <selection activeCell="P13" sqref="P13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3" t="s">
        <v>40</v>
      </c>
      <c r="C1" s="34"/>
      <c r="E1" s="33" t="s">
        <v>87</v>
      </c>
      <c r="F1" s="34"/>
      <c r="H1" s="33" t="s">
        <v>71</v>
      </c>
      <c r="I1" s="34"/>
      <c r="K1" s="33" t="s">
        <v>80</v>
      </c>
      <c r="L1" s="34"/>
      <c r="N1" s="33" t="s">
        <v>97</v>
      </c>
      <c r="O1" s="34"/>
      <c r="Q1" s="33" t="s">
        <v>80</v>
      </c>
      <c r="R1" s="34"/>
      <c r="T1" s="33" t="s">
        <v>88</v>
      </c>
      <c r="U1" s="34"/>
      <c r="W1" s="33" t="s">
        <v>89</v>
      </c>
      <c r="X1" s="34"/>
      <c r="Z1" s="33" t="s">
        <v>88</v>
      </c>
      <c r="AA1" s="34"/>
      <c r="AC1" s="33" t="s">
        <v>70</v>
      </c>
      <c r="AD1" s="34"/>
      <c r="AF1" s="33" t="s">
        <v>80</v>
      </c>
      <c r="AG1" s="34"/>
      <c r="AI1" s="33" t="s">
        <v>70</v>
      </c>
      <c r="AJ1" s="34"/>
      <c r="AL1" s="33" t="s">
        <v>94</v>
      </c>
      <c r="AM1" s="34"/>
    </row>
    <row r="2" spans="2:39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96</v>
      </c>
      <c r="I2" s="36"/>
      <c r="J2" s="10"/>
      <c r="K2" s="35" t="s">
        <v>83</v>
      </c>
      <c r="L2" s="36"/>
      <c r="M2" s="10"/>
      <c r="N2" s="35" t="s">
        <v>25</v>
      </c>
      <c r="O2" s="36"/>
      <c r="P2" s="10"/>
      <c r="Q2" s="35" t="s">
        <v>26</v>
      </c>
      <c r="R2" s="36"/>
      <c r="S2" s="10"/>
      <c r="T2" s="35" t="s">
        <v>27</v>
      </c>
      <c r="U2" s="36"/>
      <c r="V2" s="10"/>
      <c r="W2" s="35" t="s">
        <v>28</v>
      </c>
      <c r="X2" s="36"/>
      <c r="Y2" s="10"/>
      <c r="Z2" s="35" t="s">
        <v>93</v>
      </c>
      <c r="AA2" s="36"/>
      <c r="AB2" s="10"/>
      <c r="AC2" s="35" t="s">
        <v>39</v>
      </c>
      <c r="AD2" s="36"/>
      <c r="AE2" s="10"/>
      <c r="AF2" s="35" t="s">
        <v>29</v>
      </c>
      <c r="AG2" s="36"/>
      <c r="AH2" s="10"/>
      <c r="AI2" s="35" t="s">
        <v>92</v>
      </c>
      <c r="AJ2" s="36"/>
      <c r="AK2" s="10"/>
      <c r="AL2" s="35" t="s">
        <v>30</v>
      </c>
      <c r="AM2" s="36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748.45319288775659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62</v>
      </c>
      <c r="C6" s="18">
        <v>95.83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8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 t="s">
        <v>72</v>
      </c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17962.876629306156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17962.876629306156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v>0.52</v>
      </c>
      <c r="F27"/>
    </row>
    <row r="28" spans="2:39" x14ac:dyDescent="0.25">
      <c r="B28" s="30" t="s">
        <v>73</v>
      </c>
      <c r="C28" s="31">
        <f>C23/1000</f>
        <v>17.962876629306155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26" t="s">
        <v>38</v>
      </c>
      <c r="C30" s="27">
        <f>1-C29/C28</f>
        <v>0.69614593569173466</v>
      </c>
      <c r="N30"/>
      <c r="Q30"/>
    </row>
    <row r="31" spans="2:39" x14ac:dyDescent="0.25">
      <c r="W31"/>
    </row>
    <row r="32" spans="2:39" x14ac:dyDescent="0.25">
      <c r="B32" s="37" t="s">
        <v>95</v>
      </c>
      <c r="C32" s="38">
        <f>(X9*X4+U17*U4+U9*U4+AJ6*AJ4+AG6*AG4)/1000</f>
        <v>5.5350000000000001</v>
      </c>
    </row>
    <row r="34" spans="4:21" x14ac:dyDescent="0.25">
      <c r="D34"/>
    </row>
    <row r="40" spans="4:21" x14ac:dyDescent="0.25">
      <c r="U40"/>
    </row>
    <row r="42" spans="4:21" x14ac:dyDescent="0.25">
      <c r="U42"/>
    </row>
    <row r="44" spans="4:21" x14ac:dyDescent="0.25">
      <c r="S44"/>
    </row>
  </sheetData>
  <mergeCells count="26">
    <mergeCell ref="W2:X2"/>
    <mergeCell ref="Z2:AA2"/>
    <mergeCell ref="AC2:AD2"/>
    <mergeCell ref="AF2:AG2"/>
    <mergeCell ref="AI2:AJ2"/>
    <mergeCell ref="AL2:AM2"/>
    <mergeCell ref="B2:C2"/>
    <mergeCell ref="E2:F2"/>
    <mergeCell ref="K2:L2"/>
    <mergeCell ref="N2:O2"/>
    <mergeCell ref="Q2:R2"/>
    <mergeCell ref="T2:U2"/>
    <mergeCell ref="H2:I2"/>
    <mergeCell ref="W1:X1"/>
    <mergeCell ref="Z1:AA1"/>
    <mergeCell ref="AC1:AD1"/>
    <mergeCell ref="AF1:AG1"/>
    <mergeCell ref="AI1:AJ1"/>
    <mergeCell ref="AL1:AM1"/>
    <mergeCell ref="B1:C1"/>
    <mergeCell ref="E1:F1"/>
    <mergeCell ref="K1:L1"/>
    <mergeCell ref="N1:O1"/>
    <mergeCell ref="Q1:R1"/>
    <mergeCell ref="T1:U1"/>
    <mergeCell ref="H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Sheet5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2024-01-30T00:12:49Z</cp:lastPrinted>
  <dcterms:created xsi:type="dcterms:W3CDTF">2024-01-29T16:51:03Z</dcterms:created>
  <dcterms:modified xsi:type="dcterms:W3CDTF">2024-01-30T08:25:49Z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