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CI 334\Midterm\"/>
    </mc:Choice>
  </mc:AlternateContent>
  <xr:revisionPtr revIDLastSave="0" documentId="8_{A024B864-2C7A-472F-B192-3891089B7D49}" xr6:coauthVersionLast="47" xr6:coauthVersionMax="47" xr10:uidLastSave="{00000000-0000-0000-0000-000000000000}"/>
  <bookViews>
    <workbookView xWindow="-120" yWindow="-120" windowWidth="29040" windowHeight="15840" xr2:uid="{5CC46D1D-BDBD-4366-AA7B-CCB2E6677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" i="1" l="1"/>
  <c r="AD13" i="1"/>
  <c r="Z13" i="1"/>
  <c r="V13" i="1"/>
  <c r="R13" i="1"/>
  <c r="N13" i="1"/>
  <c r="J13" i="1"/>
  <c r="F13" i="1"/>
  <c r="B13" i="1"/>
  <c r="AH9" i="1"/>
  <c r="AH11" i="1"/>
  <c r="AE11" i="1"/>
  <c r="AE9" i="1"/>
  <c r="AD9" i="1"/>
  <c r="AD11" i="1"/>
  <c r="AD3" i="1"/>
  <c r="AA11" i="1"/>
  <c r="AA9" i="1"/>
  <c r="AA6" i="1"/>
  <c r="Z9" i="1"/>
  <c r="Z11" i="1"/>
  <c r="Z6" i="1"/>
  <c r="Z3" i="1"/>
  <c r="W11" i="1"/>
  <c r="W9" i="1"/>
  <c r="W8" i="1"/>
  <c r="W6" i="1"/>
  <c r="V6" i="1"/>
  <c r="V11" i="1"/>
  <c r="V8" i="1"/>
  <c r="V3" i="1"/>
  <c r="S11" i="1"/>
  <c r="S9" i="1"/>
  <c r="S8" i="1"/>
  <c r="S6" i="1"/>
  <c r="S4" i="1"/>
  <c r="R8" i="1"/>
  <c r="R11" i="1"/>
  <c r="R6" i="1"/>
  <c r="R3" i="1"/>
  <c r="O11" i="1"/>
  <c r="O9" i="1"/>
  <c r="O8" i="1"/>
  <c r="O7" i="1"/>
  <c r="O6" i="1"/>
  <c r="O4" i="1"/>
  <c r="N11" i="1"/>
  <c r="N6" i="1"/>
  <c r="N3" i="1"/>
  <c r="K11" i="1"/>
  <c r="K10" i="1"/>
  <c r="K9" i="1"/>
  <c r="K8" i="1"/>
  <c r="K7" i="1"/>
  <c r="K6" i="1"/>
  <c r="K4" i="1"/>
  <c r="J3" i="1"/>
  <c r="J6" i="1"/>
  <c r="G11" i="1"/>
  <c r="G10" i="1"/>
  <c r="G9" i="1"/>
  <c r="G8" i="1"/>
  <c r="G7" i="1"/>
  <c r="G6" i="1"/>
  <c r="G4" i="1"/>
  <c r="G3" i="1"/>
  <c r="F6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<sst xmlns="http://schemas.openxmlformats.org/spreadsheetml/2006/main" count="44" uniqueCount="8">
  <si>
    <t xml:space="preserve"> Data Point</t>
  </si>
  <si>
    <t>Frequency</t>
  </si>
  <si>
    <t>Difference</t>
  </si>
  <si>
    <t>&lt;-MIN</t>
  </si>
  <si>
    <t>&lt;- MIN</t>
  </si>
  <si>
    <t xml:space="preserve">FINAL CUTOFF POINT </t>
  </si>
  <si>
    <t>ENTROPY</t>
  </si>
  <si>
    <t xml:space="preserve">ENTROPY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</si>
</sst>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2ACD-FBD1-47B0-8EF5-ABD3FA5AF10F}">
  <dimension ref="A1:AI36"/>
  <sheetViews>
    <sheetView tabSelected="1" topLeftCell="K1" zoomScale="70" zoomScaleNormal="70" workbookViewId="0">
      <selection activeCell="W30" sqref="W30"/>
    </sheetView>
  </sheetViews>
  <sheetFormatPr defaultRowHeight="15" x14ac:dyDescent="0.25"/>
  <cols>
    <col min="1" max="1" width="22" customWidth="1"/>
    <col min="2" max="2" width="15.7109375" customWidth="1"/>
    <col min="3" max="3" width="15.140625" customWidth="1"/>
    <col min="5" max="5" width="21.28515625" customWidth="1"/>
    <col min="6" max="6" width="10.5703125" bestFit="1" customWidth="1"/>
    <col min="7" max="7" width="15.5703125" customWidth="1"/>
    <col min="9" max="9" width="12" customWidth="1"/>
    <col min="10" max="10" width="12.85546875" customWidth="1"/>
    <col min="11" max="11" width="10.5703125" customWidth="1"/>
    <col min="13" max="13" width="12.140625" customWidth="1"/>
    <col min="14" max="14" width="13" customWidth="1"/>
    <col min="15" max="15" width="11.85546875" customWidth="1"/>
    <col min="17" max="17" width="11.28515625" customWidth="1"/>
    <col min="19" max="19" width="12.42578125" customWidth="1"/>
    <col min="21" max="21" width="13" customWidth="1"/>
    <col min="22" max="22" width="11.42578125" customWidth="1"/>
    <col min="23" max="23" width="10.7109375" customWidth="1"/>
    <col min="25" max="25" width="12.140625" customWidth="1"/>
    <col min="26" max="26" width="13.5703125" customWidth="1"/>
    <col min="27" max="27" width="13.42578125" customWidth="1"/>
    <col min="29" max="29" width="12.42578125" customWidth="1"/>
    <col min="30" max="30" width="14.42578125" customWidth="1"/>
    <col min="31" max="31" width="12" customWidth="1"/>
    <col min="33" max="33" width="14.42578125" customWidth="1"/>
    <col min="34" max="34" width="21.7109375" customWidth="1"/>
  </cols>
  <sheetData>
    <row r="1" spans="1:35" x14ac:dyDescent="0.25">
      <c r="A1" t="s">
        <v>1</v>
      </c>
      <c r="B1" t="s">
        <v>0</v>
      </c>
      <c r="C1" t="s">
        <v>2</v>
      </c>
      <c r="E1" t="s">
        <v>1</v>
      </c>
      <c r="F1" t="s">
        <v>0</v>
      </c>
      <c r="G1" t="s">
        <v>2</v>
      </c>
      <c r="I1" t="s">
        <v>1</v>
      </c>
      <c r="J1" t="s">
        <v>0</v>
      </c>
      <c r="K1" t="s">
        <v>2</v>
      </c>
      <c r="M1" t="s">
        <v>1</v>
      </c>
      <c r="N1" t="s">
        <v>0</v>
      </c>
      <c r="O1" t="s">
        <v>2</v>
      </c>
      <c r="Q1" t="s">
        <v>1</v>
      </c>
      <c r="R1" t="s">
        <v>0</v>
      </c>
      <c r="S1" t="s">
        <v>2</v>
      </c>
      <c r="U1" t="s">
        <v>1</v>
      </c>
      <c r="V1" t="s">
        <v>0</v>
      </c>
      <c r="W1" t="s">
        <v>2</v>
      </c>
      <c r="Y1" t="s">
        <v>1</v>
      </c>
      <c r="Z1" t="s">
        <v>0</v>
      </c>
      <c r="AA1" t="s">
        <v>2</v>
      </c>
      <c r="AC1" t="s">
        <v>1</v>
      </c>
      <c r="AD1" t="s">
        <v>0</v>
      </c>
      <c r="AE1" t="s">
        <v>2</v>
      </c>
      <c r="AG1" t="s">
        <v>1</v>
      </c>
      <c r="AH1" t="s">
        <v>0</v>
      </c>
    </row>
    <row r="2" spans="1:35" x14ac:dyDescent="0.25">
      <c r="A2">
        <v>1</v>
      </c>
      <c r="B2">
        <v>73.200999999999993</v>
      </c>
      <c r="E2">
        <v>1</v>
      </c>
      <c r="F2">
        <v>73.200999999999993</v>
      </c>
    </row>
    <row r="3" spans="1:35" x14ac:dyDescent="0.25">
      <c r="A3">
        <v>1</v>
      </c>
      <c r="B3">
        <v>27.959</v>
      </c>
      <c r="C3">
        <f xml:space="preserve"> B3-B2</f>
        <v>-45.24199999999999</v>
      </c>
      <c r="E3">
        <v>1</v>
      </c>
      <c r="F3">
        <v>27.959</v>
      </c>
      <c r="G3" s="1">
        <f xml:space="preserve"> F3 -F2</f>
        <v>-45.24199999999999</v>
      </c>
      <c r="H3" t="s">
        <v>3</v>
      </c>
      <c r="I3">
        <v>2</v>
      </c>
      <c r="J3">
        <f>AVERAGE(F3,F2)</f>
        <v>50.58</v>
      </c>
      <c r="M3">
        <v>2</v>
      </c>
      <c r="N3">
        <f>AVERAGE(J3,J2)</f>
        <v>50.58</v>
      </c>
      <c r="Q3">
        <v>2</v>
      </c>
      <c r="R3">
        <f>AVERAGE(N3,N2)</f>
        <v>50.58</v>
      </c>
      <c r="U3">
        <v>2</v>
      </c>
      <c r="V3">
        <f>AVERAGE(R3,R2)</f>
        <v>50.58</v>
      </c>
      <c r="Y3">
        <v>2</v>
      </c>
      <c r="Z3">
        <f>AVERAGE(V3,V2)</f>
        <v>50.58</v>
      </c>
      <c r="AC3">
        <v>2</v>
      </c>
      <c r="AD3">
        <f>AVERAGE(Z3,Z2)</f>
        <v>50.58</v>
      </c>
    </row>
    <row r="4" spans="1:35" x14ac:dyDescent="0.25">
      <c r="A4">
        <v>1</v>
      </c>
      <c r="B4">
        <v>68.224000000000004</v>
      </c>
      <c r="C4">
        <f xml:space="preserve"> B4 - B3</f>
        <v>40.265000000000001</v>
      </c>
      <c r="E4">
        <v>1</v>
      </c>
      <c r="F4">
        <v>68.224000000000004</v>
      </c>
      <c r="G4">
        <f>F4-F3</f>
        <v>40.265000000000001</v>
      </c>
      <c r="I4">
        <v>1</v>
      </c>
      <c r="J4">
        <v>68.224000000000004</v>
      </c>
      <c r="K4">
        <f>J4-J3</f>
        <v>17.644000000000005</v>
      </c>
      <c r="M4">
        <v>1</v>
      </c>
      <c r="N4">
        <v>68.224000000000004</v>
      </c>
      <c r="O4">
        <f>N4-N3</f>
        <v>17.644000000000005</v>
      </c>
      <c r="Q4">
        <v>1</v>
      </c>
      <c r="R4">
        <v>68.224000000000004</v>
      </c>
      <c r="S4">
        <f xml:space="preserve"> R4-R3</f>
        <v>17.644000000000005</v>
      </c>
    </row>
    <row r="5" spans="1:35" x14ac:dyDescent="0.25">
      <c r="A5">
        <v>1</v>
      </c>
      <c r="B5">
        <v>72.191000000000003</v>
      </c>
      <c r="C5">
        <f xml:space="preserve"> B5 - B4</f>
        <v>3.9669999999999987</v>
      </c>
    </row>
    <row r="6" spans="1:35" x14ac:dyDescent="0.25">
      <c r="A6">
        <v>1</v>
      </c>
      <c r="B6">
        <v>12.303000000000001</v>
      </c>
      <c r="C6" s="1">
        <f xml:space="preserve"> B6 -B5</f>
        <v>-59.888000000000005</v>
      </c>
      <c r="D6" t="s">
        <v>4</v>
      </c>
      <c r="E6">
        <v>2</v>
      </c>
      <c r="F6">
        <f>AVERAGE(B6,B5)</f>
        <v>42.247</v>
      </c>
      <c r="G6">
        <f>F6-F4</f>
        <v>-25.977000000000004</v>
      </c>
      <c r="I6">
        <v>2</v>
      </c>
      <c r="J6">
        <f>AVERAGE(F6,F5)</f>
        <v>42.247</v>
      </c>
      <c r="K6">
        <f>J6-J4</f>
        <v>-25.977000000000004</v>
      </c>
      <c r="M6">
        <v>2</v>
      </c>
      <c r="N6">
        <f>AVERAGE(J6,J5)</f>
        <v>42.247</v>
      </c>
      <c r="O6">
        <f>N6-N4</f>
        <v>-25.977000000000004</v>
      </c>
      <c r="Q6">
        <v>2</v>
      </c>
      <c r="R6">
        <f>AVERAGE(N6,N5)</f>
        <v>42.247</v>
      </c>
      <c r="S6">
        <f>R6-R4</f>
        <v>-25.977000000000004</v>
      </c>
      <c r="T6" s="1" t="s">
        <v>4</v>
      </c>
      <c r="U6">
        <v>3</v>
      </c>
      <c r="V6">
        <f>AVERAGE(R6,R4)</f>
        <v>55.235500000000002</v>
      </c>
      <c r="W6">
        <f>V6-V4</f>
        <v>55.235500000000002</v>
      </c>
      <c r="Y6">
        <v>3</v>
      </c>
      <c r="Z6">
        <f>AVERAGE(V6,V4)</f>
        <v>55.235500000000002</v>
      </c>
      <c r="AA6">
        <f>Z6-Z3</f>
        <v>4.6555000000000035</v>
      </c>
    </row>
    <row r="7" spans="1:35" x14ac:dyDescent="0.25">
      <c r="A7">
        <v>1</v>
      </c>
      <c r="B7">
        <v>83.465999999999994</v>
      </c>
      <c r="C7">
        <f xml:space="preserve"> B7 -B6</f>
        <v>71.162999999999997</v>
      </c>
      <c r="E7">
        <v>1</v>
      </c>
      <c r="F7">
        <v>83.465999999999994</v>
      </c>
      <c r="G7">
        <f>F7-F6</f>
        <v>41.218999999999994</v>
      </c>
      <c r="I7">
        <v>1</v>
      </c>
      <c r="J7">
        <v>83.465999999999994</v>
      </c>
      <c r="K7">
        <f>J7-J6</f>
        <v>41.218999999999994</v>
      </c>
      <c r="M7">
        <v>1</v>
      </c>
      <c r="N7">
        <v>83.465999999999994</v>
      </c>
      <c r="O7">
        <f>N7-N6</f>
        <v>41.218999999999994</v>
      </c>
    </row>
    <row r="8" spans="1:35" x14ac:dyDescent="0.25">
      <c r="A8">
        <v>1</v>
      </c>
      <c r="B8">
        <v>51.701999999999998</v>
      </c>
      <c r="C8">
        <f>B8-B7</f>
        <v>-31.763999999999996</v>
      </c>
      <c r="E8">
        <v>1</v>
      </c>
      <c r="F8">
        <v>51.701999999999998</v>
      </c>
      <c r="G8">
        <f>F8-F7</f>
        <v>-31.763999999999996</v>
      </c>
      <c r="I8">
        <v>1</v>
      </c>
      <c r="J8">
        <v>51.701999999999998</v>
      </c>
      <c r="K8">
        <f>J8-J7</f>
        <v>-31.763999999999996</v>
      </c>
      <c r="M8">
        <v>1</v>
      </c>
      <c r="N8">
        <v>51.701999999999998</v>
      </c>
      <c r="O8" s="1">
        <f>N8-N7</f>
        <v>-31.763999999999996</v>
      </c>
      <c r="P8" t="s">
        <v>4</v>
      </c>
      <c r="Q8">
        <v>2</v>
      </c>
      <c r="R8">
        <f>AVERAGE(N8,N7)</f>
        <v>67.584000000000003</v>
      </c>
      <c r="S8" s="2">
        <f>R8-R6</f>
        <v>25.337000000000003</v>
      </c>
      <c r="U8">
        <v>2</v>
      </c>
      <c r="V8">
        <f>AVERAGE(R8,R7)</f>
        <v>67.584000000000003</v>
      </c>
      <c r="W8" s="2">
        <f>V8-V6</f>
        <v>12.348500000000001</v>
      </c>
      <c r="AA8" s="2"/>
      <c r="AE8" s="2"/>
      <c r="AI8" s="2"/>
    </row>
    <row r="9" spans="1:35" x14ac:dyDescent="0.25">
      <c r="A9">
        <v>1</v>
      </c>
      <c r="B9">
        <v>42.621000000000002</v>
      </c>
      <c r="C9">
        <f>B9-B8</f>
        <v>-9.080999999999996</v>
      </c>
      <c r="E9">
        <v>1</v>
      </c>
      <c r="F9">
        <v>42.621000000000002</v>
      </c>
      <c r="G9">
        <f>F9-F8</f>
        <v>-9.080999999999996</v>
      </c>
      <c r="I9">
        <v>1</v>
      </c>
      <c r="J9">
        <v>42.621000000000002</v>
      </c>
      <c r="K9">
        <f>J9-J8</f>
        <v>-9.080999999999996</v>
      </c>
      <c r="M9">
        <v>1</v>
      </c>
      <c r="N9">
        <v>42.621000000000002</v>
      </c>
      <c r="O9">
        <f>N9-N8</f>
        <v>-9.080999999999996</v>
      </c>
      <c r="Q9">
        <v>1</v>
      </c>
      <c r="R9">
        <v>42.621000000000002</v>
      </c>
      <c r="S9">
        <f>R9-R8</f>
        <v>-24.963000000000001</v>
      </c>
      <c r="U9">
        <v>1</v>
      </c>
      <c r="V9">
        <v>42.621000000000002</v>
      </c>
      <c r="W9" s="1">
        <f>V9-V8</f>
        <v>-24.963000000000001</v>
      </c>
      <c r="X9" t="s">
        <v>4</v>
      </c>
      <c r="Y9">
        <v>3</v>
      </c>
      <c r="Z9">
        <f>AVERAGE(V9,V8)</f>
        <v>55.102500000000006</v>
      </c>
      <c r="AA9" s="1">
        <f>Z9-Z6</f>
        <v>-0.13299999999999557</v>
      </c>
      <c r="AB9" t="s">
        <v>3</v>
      </c>
      <c r="AC9">
        <v>6</v>
      </c>
      <c r="AD9">
        <f>AVERAGE(Z9,Z6)</f>
        <v>55.169000000000004</v>
      </c>
      <c r="AE9" s="1">
        <f>AD9-AD3</f>
        <v>4.5890000000000057</v>
      </c>
      <c r="AF9" t="s">
        <v>3</v>
      </c>
      <c r="AG9">
        <v>8</v>
      </c>
      <c r="AH9">
        <f>AVERAGE(AD9,AD3)</f>
        <v>52.874499999999998</v>
      </c>
      <c r="AI9" s="1"/>
    </row>
    <row r="10" spans="1:35" x14ac:dyDescent="0.25">
      <c r="A10">
        <v>1</v>
      </c>
      <c r="B10">
        <v>94.933999999999997</v>
      </c>
      <c r="C10">
        <f>B10-B9</f>
        <v>52.312999999999995</v>
      </c>
      <c r="E10">
        <v>1</v>
      </c>
      <c r="F10">
        <v>94.933999999999997</v>
      </c>
      <c r="G10">
        <f>F10-F9</f>
        <v>52.312999999999995</v>
      </c>
      <c r="I10">
        <v>1</v>
      </c>
      <c r="J10">
        <v>94.933999999999997</v>
      </c>
      <c r="K10">
        <f xml:space="preserve"> J10-J9</f>
        <v>52.312999999999995</v>
      </c>
    </row>
    <row r="11" spans="1:35" x14ac:dyDescent="0.25">
      <c r="A11">
        <v>1</v>
      </c>
      <c r="B11">
        <v>54.954000000000001</v>
      </c>
      <c r="C11">
        <f>B11-B10</f>
        <v>-39.979999999999997</v>
      </c>
      <c r="E11">
        <v>1</v>
      </c>
      <c r="F11">
        <v>54.954000000000001</v>
      </c>
      <c r="G11">
        <f>F11-F10</f>
        <v>-39.979999999999997</v>
      </c>
      <c r="I11">
        <v>1</v>
      </c>
      <c r="J11">
        <v>54.954000000000001</v>
      </c>
      <c r="K11" s="1">
        <f>J11-J10</f>
        <v>-39.979999999999997</v>
      </c>
      <c r="L11" t="s">
        <v>4</v>
      </c>
      <c r="M11">
        <v>2</v>
      </c>
      <c r="N11">
        <f>AVERAGE(J11,J10)</f>
        <v>74.944000000000003</v>
      </c>
      <c r="O11" s="2">
        <f>N11-N9</f>
        <v>32.323</v>
      </c>
      <c r="Q11">
        <v>2</v>
      </c>
      <c r="R11">
        <f>AVERAGE(N11,N10)</f>
        <v>74.944000000000003</v>
      </c>
      <c r="S11" s="2">
        <f>R11-R9</f>
        <v>32.323</v>
      </c>
      <c r="U11">
        <v>2</v>
      </c>
      <c r="V11">
        <f>AVERAGE(R11,R10)</f>
        <v>74.944000000000003</v>
      </c>
      <c r="W11" s="2">
        <f>V11-V9</f>
        <v>32.323</v>
      </c>
      <c r="Y11">
        <v>2</v>
      </c>
      <c r="Z11">
        <f>AVERAGE(V11,V10)</f>
        <v>74.944000000000003</v>
      </c>
      <c r="AA11" s="2">
        <f>Z11-Z9</f>
        <v>19.841499999999996</v>
      </c>
      <c r="AC11">
        <v>2</v>
      </c>
      <c r="AD11">
        <f>AVERAGE(Z11,Z10)</f>
        <v>74.944000000000003</v>
      </c>
      <c r="AE11" s="2">
        <f>AD11-AD9</f>
        <v>19.774999999999999</v>
      </c>
      <c r="AG11">
        <v>2</v>
      </c>
      <c r="AH11">
        <f>AVERAGE(AD11,AD10)</f>
        <v>74.944000000000003</v>
      </c>
      <c r="AI11" s="2"/>
    </row>
    <row r="13" spans="1:35" x14ac:dyDescent="0.25">
      <c r="A13" t="s">
        <v>6</v>
      </c>
      <c r="B13">
        <f xml:space="preserve"> -(1/10 *LOG(1/10,2) *10)</f>
        <v>3.3219280948873626</v>
      </c>
      <c r="E13" t="s">
        <v>6</v>
      </c>
      <c r="F13">
        <f xml:space="preserve"> (-(1/10 *LOG(1/10,2) *9)) + (-(2/10 *LOG(2/10,2) * 1))</f>
        <v>3.4541209043760985</v>
      </c>
      <c r="I13" t="s">
        <v>7</v>
      </c>
      <c r="J13">
        <f xml:space="preserve"> (-(1/10 *LOG(1/10,2) *8)) + (-(2/10 *LOG(2/10,2) * 2))</f>
        <v>3.5863137138648349</v>
      </c>
      <c r="M13" t="s">
        <v>7</v>
      </c>
      <c r="N13">
        <f xml:space="preserve"> (-(1/10 *LOG(1/10,2) *4)) + (-(2/10 *LOG(2/10,2) * 3))</f>
        <v>2.7219280948873621</v>
      </c>
      <c r="Q13" t="s">
        <v>7</v>
      </c>
      <c r="R13">
        <f xml:space="preserve"> (-(1/10 *LOG(1/10,2) *2)) + (-(2/10 *LOG(2/10,2) * 4))</f>
        <v>2.5219280948873624</v>
      </c>
      <c r="U13" t="s">
        <v>7</v>
      </c>
      <c r="V13">
        <f xml:space="preserve"> (-(1/10 *LOG(1/10,2) *1)) + (-(2/10 *LOG(2/10,2) * 3)) + (-(3/10 *LOG(3/10,2) * 1))</f>
        <v>2.2464393446710154</v>
      </c>
      <c r="Y13" t="s">
        <v>6</v>
      </c>
      <c r="Z13">
        <f xml:space="preserve"> (-(2/10 *LOG(2/10,2) * 2)) + (-(3/10 *LOG(3/10,2) * 2))</f>
        <v>1.9709505944546686</v>
      </c>
      <c r="AC13" t="s">
        <v>6</v>
      </c>
      <c r="AD13">
        <f xml:space="preserve">  (-(2/10 *LOG(2/10,2) * 2)) + (-(6/10 *LOG(6/10,2) * 1))</f>
        <v>1.3709505944546687</v>
      </c>
      <c r="AH13" t="s">
        <v>5</v>
      </c>
    </row>
    <row r="15" spans="1:35" x14ac:dyDescent="0.25">
      <c r="AG15" t="s">
        <v>7</v>
      </c>
      <c r="AH15">
        <f xml:space="preserve"> (-(2/10 *LOG(2/10,2) *1)) + (-(8/10 *LOG(8/10,2) * 1))</f>
        <v>0.72192809488736231</v>
      </c>
    </row>
    <row r="33" spans="25:29" x14ac:dyDescent="0.25">
      <c r="Y33" s="2"/>
      <c r="AC33" s="2"/>
    </row>
    <row r="34" spans="25:29" x14ac:dyDescent="0.25">
      <c r="Y34" s="1"/>
      <c r="AC34" s="1"/>
    </row>
    <row r="36" spans="25:29" x14ac:dyDescent="0.25">
      <c r="Y36" s="2"/>
      <c r="AC3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Loyd N Flores</dc:creator>
  <cp:lastModifiedBy>Loyd N Flores</cp:lastModifiedBy>
  <dcterms:created xsi:type="dcterms:W3CDTF">2024-11-07T17:20:18Z</dcterms:created>
  <dcterms:modified xsi:type="dcterms:W3CDTF">2024-11-07T18:44:54Z</dcterms:modified>
</cp:coreProperties>
</file>