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CI 334\"/>
    </mc:Choice>
  </mc:AlternateContent>
  <xr:revisionPtr revIDLastSave="0" documentId="13_ncr:1_{D1FCFBAE-6580-4880-AC91-81E52FBFA588}" xr6:coauthVersionLast="47" xr6:coauthVersionMax="47" xr10:uidLastSave="{00000000-0000-0000-0000-000000000000}"/>
  <bookViews>
    <workbookView xWindow="-120" yWindow="-120" windowWidth="29040" windowHeight="15840" xr2:uid="{AE445CA2-16BE-42BA-A87D-8E195995D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3" i="1"/>
  <c r="I24" i="1"/>
  <c r="H22" i="1"/>
  <c r="I17" i="1"/>
  <c r="I14" i="1"/>
  <c r="H13" i="1"/>
  <c r="I15" i="1"/>
  <c r="I18" i="1"/>
  <c r="I27" i="1"/>
  <c r="C48" i="1"/>
  <c r="C45" i="1"/>
  <c r="B44" i="1"/>
  <c r="C36" i="1"/>
  <c r="C37" i="1" s="1"/>
  <c r="C39" i="1"/>
  <c r="B35" i="1"/>
  <c r="C49" i="1"/>
  <c r="C46" i="1"/>
  <c r="C40" i="1"/>
  <c r="B31" i="1"/>
  <c r="C26" i="1"/>
  <c r="C24" i="1"/>
  <c r="C23" i="1"/>
  <c r="B22" i="1"/>
  <c r="C27" i="1"/>
  <c r="C20" i="1"/>
  <c r="C18" i="1"/>
  <c r="C15" i="1"/>
  <c r="C17" i="1"/>
  <c r="C14" i="1"/>
  <c r="B13" i="1"/>
  <c r="I29" i="1" l="1"/>
  <c r="I20" i="1"/>
  <c r="C51" i="1"/>
  <c r="C42" i="1"/>
  <c r="B53" i="1" s="1"/>
  <c r="C29" i="1"/>
  <c r="H31" i="1" l="1"/>
</calcChain>
</file>

<file path=xl/sharedStrings.xml><?xml version="1.0" encoding="utf-8"?>
<sst xmlns="http://schemas.openxmlformats.org/spreadsheetml/2006/main" count="97" uniqueCount="60">
  <si>
    <t>Overall Type</t>
  </si>
  <si>
    <t>Type</t>
  </si>
  <si>
    <t>Margin</t>
  </si>
  <si>
    <t>Arrangement</t>
  </si>
  <si>
    <t>Frequency</t>
  </si>
  <si>
    <t>Simple</t>
  </si>
  <si>
    <t>Compound</t>
  </si>
  <si>
    <t>Opposite</t>
  </si>
  <si>
    <t>Alternate</t>
  </si>
  <si>
    <t>Entire</t>
  </si>
  <si>
    <t>Toothed</t>
  </si>
  <si>
    <t>I</t>
  </si>
  <si>
    <t>II</t>
  </si>
  <si>
    <t>I (Q -&gt; Overall Type)</t>
  </si>
  <si>
    <t xml:space="preserve">I (Q -&gt; Overall Type: Simple); P(Simple) = </t>
  </si>
  <si>
    <t>I(Q -&gt; Overall Type: Simple | Type: I)  =</t>
  </si>
  <si>
    <t xml:space="preserve">C(Simple ∩ I) / C(Simple) = </t>
  </si>
  <si>
    <t xml:space="preserve">prob * log_2(prob) = </t>
  </si>
  <si>
    <t>I(Q -&gt; Overall Type: Simple | Type: II)  =</t>
  </si>
  <si>
    <t xml:space="preserve">C(Simple ∩ II) / C(Simple) = </t>
  </si>
  <si>
    <t xml:space="preserve">I (Q -&gt; Overall Type: Simple) = </t>
  </si>
  <si>
    <t>Equals -&gt; - (-.211 + -.0423)</t>
  </si>
  <si>
    <t xml:space="preserve">I (Q -&gt; Overall Type: Compound); P(Compound) = </t>
  </si>
  <si>
    <t>I(Q -&gt; Overall Type: Compound | Type: I)  =</t>
  </si>
  <si>
    <t xml:space="preserve">C(Compound ∩ I) / C(Compound) = </t>
  </si>
  <si>
    <t>I(Q -&gt; Overall Type: Compound | Type: II)  =</t>
  </si>
  <si>
    <t xml:space="preserve">I (Q -&gt; Overall Type: Compound) = </t>
  </si>
  <si>
    <t xml:space="preserve">C(Compound ∩ II) / C(Compound) = </t>
  </si>
  <si>
    <t>Equals -&gt; - (-.526 + -.378)</t>
  </si>
  <si>
    <t>E [ ( I Q -&gt; Overall Type) ] = Summation(Prob * IQ)</t>
  </si>
  <si>
    <t>I (Q -&gt; Arrangement)</t>
  </si>
  <si>
    <t xml:space="preserve">I (Q -&gt; Arrangement: Opposite); P(Opposite) = </t>
  </si>
  <si>
    <t>I(Q -&gt;  Arrangement: Opposite| Type: I)  =</t>
  </si>
  <si>
    <t>I(Q -&gt; Arrangement: Opposite | Type: II)  =</t>
  </si>
  <si>
    <t xml:space="preserve">C(Opposite ∩ I) / C(Opposite) = </t>
  </si>
  <si>
    <t xml:space="preserve">C(Opposite ∩ II) / C(Opposite) = </t>
  </si>
  <si>
    <t>Equals -&gt; - ( - .469 +  - .521)</t>
  </si>
  <si>
    <t xml:space="preserve">I (Q -&gt; Arrangement: Alternate); P(Alternate) = </t>
  </si>
  <si>
    <t>I(Q -&gt; Arrangement: Alternate | Type: I)  =</t>
  </si>
  <si>
    <t>I(Q -&gt; Arrangement: Alternate | Type: II)  =</t>
  </si>
  <si>
    <t>I (Q -&gt; Arrangement: Opposite)</t>
  </si>
  <si>
    <t>E [I (Q -&gt; Arrangement)] = Summation(Prob * IQ)</t>
  </si>
  <si>
    <t xml:space="preserve">C(Alternate ∩ I) / C(Alternate) = </t>
  </si>
  <si>
    <t xml:space="preserve">C(Alternate ∩ II) / C(Alternate) = </t>
  </si>
  <si>
    <t>Equals -&gt; - (-.424 + -.954)</t>
  </si>
  <si>
    <t>I (Q -&gt; Margin)</t>
  </si>
  <si>
    <t xml:space="preserve">I (Q -&gt; Margin: Entire); P(Entire) = </t>
  </si>
  <si>
    <t>I(Q -&gt;  Margin: Entire| Type: I)  =</t>
  </si>
  <si>
    <t>I(Q -&gt;  Margin: Entire| Type: II)  =</t>
  </si>
  <si>
    <t>I(Q -&gt;Margin: Toothed | Type: I)  =</t>
  </si>
  <si>
    <t>I(Q -&gt;Margin: Toothed| Type: II)  =</t>
  </si>
  <si>
    <t xml:space="preserve">I (Q Margin: Toothed); P(Toothed) = </t>
  </si>
  <si>
    <t>I (Q -&gt; Arrangement: Toothed)</t>
  </si>
  <si>
    <t>E [I (Q -&gt; Margin)] = Summation(Prob * IQ)</t>
  </si>
  <si>
    <t xml:space="preserve">C(Entire ∩ I) / C(Entire) = </t>
  </si>
  <si>
    <t xml:space="preserve">C(Entire ∩ II) / C(Entire) = </t>
  </si>
  <si>
    <t xml:space="preserve">C(Toothed ∩ I) / C(Toothed) = </t>
  </si>
  <si>
    <t xml:space="preserve">C(Toothed ∩ II) / C(Toothed) = </t>
  </si>
  <si>
    <t>Equals -&gt; - ( - .380 +  - .172)</t>
  </si>
  <si>
    <t>Equals -&gt; - (-.176 + -.561)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</si>
</sst>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983E-723C-4125-B660-C5D385193E57}">
  <dimension ref="A1:I53"/>
  <sheetViews>
    <sheetView tabSelected="1" zoomScale="70" zoomScaleNormal="70" workbookViewId="0">
      <selection activeCell="G45" sqref="G45"/>
    </sheetView>
  </sheetViews>
  <sheetFormatPr defaultRowHeight="15" x14ac:dyDescent="0.25"/>
  <cols>
    <col min="1" max="1" width="45.5703125" bestFit="1" customWidth="1"/>
    <col min="2" max="2" width="35.28515625" customWidth="1"/>
    <col min="3" max="3" width="14.42578125" customWidth="1"/>
    <col min="4" max="4" width="16.28515625" customWidth="1"/>
    <col min="5" max="5" width="16.85546875" customWidth="1"/>
    <col min="7" max="7" width="55.28515625" customWidth="1"/>
    <col min="8" max="8" width="54.85546875" customWidth="1"/>
    <col min="9" max="9" width="13" customWidth="1"/>
  </cols>
  <sheetData>
    <row r="1" spans="1:9" x14ac:dyDescent="0.25">
      <c r="A1" s="2" t="s">
        <v>1</v>
      </c>
      <c r="B1" s="2" t="s">
        <v>0</v>
      </c>
      <c r="C1" s="2" t="s">
        <v>3</v>
      </c>
      <c r="D1" s="2" t="s">
        <v>2</v>
      </c>
      <c r="E1" s="2" t="s">
        <v>4</v>
      </c>
    </row>
    <row r="2" spans="1:9" x14ac:dyDescent="0.25">
      <c r="A2" s="3" t="s">
        <v>11</v>
      </c>
      <c r="B2" s="4" t="s">
        <v>5</v>
      </c>
      <c r="C2" s="5" t="s">
        <v>7</v>
      </c>
      <c r="D2" s="5" t="s">
        <v>9</v>
      </c>
      <c r="E2" s="5">
        <v>5</v>
      </c>
    </row>
    <row r="3" spans="1:9" x14ac:dyDescent="0.25">
      <c r="A3" s="5" t="s">
        <v>12</v>
      </c>
      <c r="B3" s="5" t="s">
        <v>6</v>
      </c>
      <c r="C3" s="6" t="s">
        <v>8</v>
      </c>
      <c r="D3" s="5" t="s">
        <v>9</v>
      </c>
      <c r="E3" s="5">
        <v>12</v>
      </c>
    </row>
    <row r="4" spans="1:9" x14ac:dyDescent="0.25">
      <c r="A4" s="5" t="s">
        <v>12</v>
      </c>
      <c r="B4" s="4" t="s">
        <v>5</v>
      </c>
      <c r="C4" s="5" t="s">
        <v>7</v>
      </c>
      <c r="D4" s="7" t="s">
        <v>10</v>
      </c>
      <c r="E4" s="5">
        <v>8</v>
      </c>
    </row>
    <row r="5" spans="1:9" x14ac:dyDescent="0.25">
      <c r="A5" s="3" t="s">
        <v>11</v>
      </c>
      <c r="B5" s="4" t="s">
        <v>5</v>
      </c>
      <c r="C5" s="6" t="s">
        <v>8</v>
      </c>
      <c r="D5" s="7" t="s">
        <v>10</v>
      </c>
      <c r="E5" s="5">
        <v>12</v>
      </c>
    </row>
    <row r="6" spans="1:9" x14ac:dyDescent="0.25">
      <c r="A6" s="3" t="s">
        <v>11</v>
      </c>
      <c r="B6" s="5" t="s">
        <v>6</v>
      </c>
      <c r="C6" s="5" t="s">
        <v>7</v>
      </c>
      <c r="D6" s="7" t="s">
        <v>10</v>
      </c>
      <c r="E6" s="5">
        <v>8</v>
      </c>
    </row>
    <row r="7" spans="1:9" x14ac:dyDescent="0.25">
      <c r="A7" s="5" t="s">
        <v>12</v>
      </c>
      <c r="B7" s="5" t="s">
        <v>6</v>
      </c>
      <c r="C7" s="5" t="s">
        <v>7</v>
      </c>
      <c r="D7" s="5" t="s">
        <v>9</v>
      </c>
      <c r="E7" s="5">
        <v>22</v>
      </c>
    </row>
    <row r="8" spans="1:9" x14ac:dyDescent="0.25">
      <c r="A8" s="3" t="s">
        <v>11</v>
      </c>
      <c r="B8" s="4" t="s">
        <v>5</v>
      </c>
      <c r="C8" s="5" t="s">
        <v>7</v>
      </c>
      <c r="D8" s="7" t="s">
        <v>10</v>
      </c>
      <c r="E8" s="5">
        <v>25</v>
      </c>
    </row>
    <row r="9" spans="1:9" x14ac:dyDescent="0.25">
      <c r="A9" s="3" t="s">
        <v>11</v>
      </c>
      <c r="B9" s="5" t="s">
        <v>6</v>
      </c>
      <c r="C9" s="6" t="s">
        <v>8</v>
      </c>
      <c r="D9" s="7" t="s">
        <v>10</v>
      </c>
      <c r="E9" s="5">
        <v>8</v>
      </c>
    </row>
    <row r="12" spans="1:9" x14ac:dyDescent="0.25">
      <c r="A12" s="1" t="s">
        <v>13</v>
      </c>
      <c r="G12" s="1" t="s">
        <v>45</v>
      </c>
    </row>
    <row r="13" spans="1:9" x14ac:dyDescent="0.25">
      <c r="A13" t="s">
        <v>14</v>
      </c>
      <c r="B13" s="9">
        <f>SUM(E2,E4,E5,E8) / SUM(E9,E8,E7,E6,E5,E4,E3,E2)</f>
        <v>0.5</v>
      </c>
      <c r="G13" t="s">
        <v>46</v>
      </c>
      <c r="H13" s="9">
        <f>SUM(E2,E3,E7) / SUM(E2,E3,E4,E5,E6,E8,E7,E9)</f>
        <v>0.39</v>
      </c>
    </row>
    <row r="14" spans="1:9" x14ac:dyDescent="0.25">
      <c r="A14" t="s">
        <v>15</v>
      </c>
      <c r="B14" t="s">
        <v>16</v>
      </c>
      <c r="C14">
        <f>SUM(E2,E5,E8)/SUM(E8,E5,E4,E2)</f>
        <v>0.84</v>
      </c>
      <c r="G14" t="s">
        <v>47</v>
      </c>
      <c r="H14" t="s">
        <v>54</v>
      </c>
      <c r="I14">
        <f xml:space="preserve"> E2/SUM(E2,E3,E7)</f>
        <v>0.12820512820512819</v>
      </c>
    </row>
    <row r="15" spans="1:9" x14ac:dyDescent="0.25">
      <c r="B15" t="s">
        <v>17</v>
      </c>
      <c r="C15" s="11">
        <f>C14 *LOG(C14,2)</f>
        <v>-0.21129256427661017</v>
      </c>
      <c r="H15" t="s">
        <v>17</v>
      </c>
      <c r="I15" s="11">
        <f>I14 *LOG(I14,2)</f>
        <v>-0.37993257999678026</v>
      </c>
    </row>
    <row r="17" spans="1:9" x14ac:dyDescent="0.25">
      <c r="A17" t="s">
        <v>18</v>
      </c>
      <c r="B17" t="s">
        <v>19</v>
      </c>
      <c r="C17">
        <f xml:space="preserve"> E4/SUM(E8,E5,E4,E2)</f>
        <v>0.16</v>
      </c>
      <c r="G17" t="s">
        <v>48</v>
      </c>
      <c r="H17" t="s">
        <v>55</v>
      </c>
      <c r="I17">
        <f xml:space="preserve"> SUM(E3,E7)/SUM(E2,E3,E7)</f>
        <v>0.87179487179487181</v>
      </c>
    </row>
    <row r="18" spans="1:9" x14ac:dyDescent="0.25">
      <c r="B18" t="s">
        <v>17</v>
      </c>
      <c r="C18" s="11">
        <f>C17 *LOG(C17,2)</f>
        <v>-0.42301699036395596</v>
      </c>
      <c r="H18" t="s">
        <v>17</v>
      </c>
      <c r="I18" s="11">
        <f>I17 *LOG(I17,2)</f>
        <v>-0.17256253432833085</v>
      </c>
    </row>
    <row r="20" spans="1:9" x14ac:dyDescent="0.25">
      <c r="A20" s="9" t="s">
        <v>20</v>
      </c>
      <c r="B20" s="10" t="s">
        <v>21</v>
      </c>
      <c r="C20" s="9">
        <f xml:space="preserve"> - (C15 + C18)</f>
        <v>0.63430955464056615</v>
      </c>
      <c r="G20" s="9" t="s">
        <v>46</v>
      </c>
      <c r="H20" s="10" t="s">
        <v>58</v>
      </c>
      <c r="I20" s="9">
        <f xml:space="preserve"> - (I15 + I18)</f>
        <v>0.55249511432511111</v>
      </c>
    </row>
    <row r="22" spans="1:9" x14ac:dyDescent="0.25">
      <c r="A22" t="s">
        <v>22</v>
      </c>
      <c r="B22" s="9">
        <f xml:space="preserve"> SUM(E3,E6,E7,E9) / SUM(E2,E3,E4,E5,E6,E7,E8,E9)</f>
        <v>0.5</v>
      </c>
      <c r="G22" t="s">
        <v>51</v>
      </c>
      <c r="H22" s="9">
        <f xml:space="preserve"> SUM(E4,E5,E6,E8,E9) / SUM(E2:E9)</f>
        <v>0.61</v>
      </c>
    </row>
    <row r="23" spans="1:9" x14ac:dyDescent="0.25">
      <c r="A23" t="s">
        <v>23</v>
      </c>
      <c r="B23" t="s">
        <v>24</v>
      </c>
      <c r="C23">
        <f xml:space="preserve"> SUM(E6,E9) / SUM(E3,E6,E7,E9)</f>
        <v>0.32</v>
      </c>
      <c r="G23" t="s">
        <v>49</v>
      </c>
      <c r="H23" t="s">
        <v>56</v>
      </c>
      <c r="I23">
        <f>SUM(E5,E6,E8,E9)/SUM(E4,E5,E6,E8,E9)</f>
        <v>0.86885245901639341</v>
      </c>
    </row>
    <row r="24" spans="1:9" x14ac:dyDescent="0.25">
      <c r="B24" t="s">
        <v>17</v>
      </c>
      <c r="C24" s="11">
        <f>C23 *LOG(C23,2)</f>
        <v>-0.52603398072791197</v>
      </c>
      <c r="H24" t="s">
        <v>17</v>
      </c>
      <c r="I24" s="11">
        <f>I23 *LOG(I23,2)</f>
        <v>-0.17621794752431832</v>
      </c>
    </row>
    <row r="26" spans="1:9" x14ac:dyDescent="0.25">
      <c r="A26" t="s">
        <v>25</v>
      </c>
      <c r="B26" t="s">
        <v>27</v>
      </c>
      <c r="C26">
        <f xml:space="preserve"> SUM(E3,E7) / SUM(E3,E6,E7,E9)</f>
        <v>0.68</v>
      </c>
      <c r="G26" t="s">
        <v>50</v>
      </c>
      <c r="H26" t="s">
        <v>57</v>
      </c>
      <c r="I26">
        <f xml:space="preserve"> E4 / SUM(E4,E5,E6,E8,E9)</f>
        <v>0.13114754098360656</v>
      </c>
    </row>
    <row r="27" spans="1:9" x14ac:dyDescent="0.25">
      <c r="B27" t="s">
        <v>17</v>
      </c>
      <c r="C27" s="11">
        <f>C26 *LOG(C26,2)</f>
        <v>-0.378347476996582</v>
      </c>
      <c r="H27" t="s">
        <v>17</v>
      </c>
      <c r="I27" s="11">
        <f>I26 *LOG(I26,2)</f>
        <v>-0.38435899509021459</v>
      </c>
    </row>
    <row r="29" spans="1:9" x14ac:dyDescent="0.25">
      <c r="A29" s="9" t="s">
        <v>26</v>
      </c>
      <c r="B29" s="10" t="s">
        <v>28</v>
      </c>
      <c r="C29" s="9">
        <f xml:space="preserve"> - (C24 + C27)</f>
        <v>0.90438145772449396</v>
      </c>
      <c r="G29" s="9" t="s">
        <v>52</v>
      </c>
      <c r="H29" s="10" t="s">
        <v>59</v>
      </c>
      <c r="I29" s="9">
        <f xml:space="preserve"> - (I24 + I27)</f>
        <v>0.56057694261453295</v>
      </c>
    </row>
    <row r="31" spans="1:9" x14ac:dyDescent="0.25">
      <c r="A31" s="1" t="s">
        <v>29</v>
      </c>
      <c r="B31" s="8">
        <f xml:space="preserve"> (B13*C20)+(B22*C29)</f>
        <v>0.76934550618253006</v>
      </c>
      <c r="G31" s="1" t="s">
        <v>53</v>
      </c>
      <c r="H31" s="8">
        <f xml:space="preserve"> (H13*I20)+(H22*I29)</f>
        <v>0.5574250295816584</v>
      </c>
    </row>
    <row r="34" spans="1:3" x14ac:dyDescent="0.25">
      <c r="A34" s="1" t="s">
        <v>30</v>
      </c>
    </row>
    <row r="35" spans="1:3" x14ac:dyDescent="0.25">
      <c r="A35" t="s">
        <v>31</v>
      </c>
      <c r="B35" s="9">
        <f xml:space="preserve"> SUM(E2,E4,E6,E7,E8)/SUM(E2:E9)</f>
        <v>0.68</v>
      </c>
    </row>
    <row r="36" spans="1:3" x14ac:dyDescent="0.25">
      <c r="A36" t="s">
        <v>32</v>
      </c>
      <c r="B36" t="s">
        <v>34</v>
      </c>
      <c r="C36">
        <f xml:space="preserve"> SUM(E2,E6,E8)/SUM(E2,E4,E6,E7,E8)</f>
        <v>0.55882352941176472</v>
      </c>
    </row>
    <row r="37" spans="1:3" x14ac:dyDescent="0.25">
      <c r="B37" t="s">
        <v>17</v>
      </c>
      <c r="C37" s="11">
        <f>C36 *LOG(C36,2)</f>
        <v>-0.46915209495083304</v>
      </c>
    </row>
    <row r="39" spans="1:3" x14ac:dyDescent="0.25">
      <c r="A39" t="s">
        <v>33</v>
      </c>
      <c r="B39" t="s">
        <v>35</v>
      </c>
      <c r="C39">
        <f xml:space="preserve"> SUM(E4,E7)/SUM(E2,E4,E6,E7,E8)</f>
        <v>0.44117647058823528</v>
      </c>
    </row>
    <row r="40" spans="1:3" x14ac:dyDescent="0.25">
      <c r="B40" t="s">
        <v>17</v>
      </c>
      <c r="C40" s="11">
        <f>C39 *LOG(C39,2)</f>
        <v>-0.52084069660668575</v>
      </c>
    </row>
    <row r="42" spans="1:3" x14ac:dyDescent="0.25">
      <c r="A42" t="s">
        <v>31</v>
      </c>
      <c r="B42" s="10" t="s">
        <v>36</v>
      </c>
      <c r="C42" s="9">
        <f xml:space="preserve"> - (C37 + C40)</f>
        <v>0.98999279155751885</v>
      </c>
    </row>
    <row r="44" spans="1:3" x14ac:dyDescent="0.25">
      <c r="A44" t="s">
        <v>37</v>
      </c>
      <c r="B44" s="9">
        <f xml:space="preserve"> SUM(E3,E5,E9)/SUM(E2,E3,E4,E5,E6,E7,E8,E9)</f>
        <v>0.32</v>
      </c>
    </row>
    <row r="45" spans="1:3" x14ac:dyDescent="0.25">
      <c r="A45" t="s">
        <v>38</v>
      </c>
      <c r="B45" t="s">
        <v>42</v>
      </c>
      <c r="C45">
        <f xml:space="preserve"> SUM(E5,E9)/SUM(E3,E5,E9)</f>
        <v>0.625</v>
      </c>
    </row>
    <row r="46" spans="1:3" x14ac:dyDescent="0.25">
      <c r="B46" t="s">
        <v>17</v>
      </c>
      <c r="C46" s="11">
        <f>C45 *LOG(C45,2)</f>
        <v>-0.42379494069539858</v>
      </c>
    </row>
    <row r="48" spans="1:3" x14ac:dyDescent="0.25">
      <c r="A48" t="s">
        <v>39</v>
      </c>
      <c r="B48" t="s">
        <v>43</v>
      </c>
      <c r="C48">
        <f>E3/SUM(E3,E5,E9)</f>
        <v>0.375</v>
      </c>
    </row>
    <row r="49" spans="1:3" x14ac:dyDescent="0.25">
      <c r="B49" t="s">
        <v>17</v>
      </c>
      <c r="C49" s="11">
        <f>C48 *LOG(C48,2)</f>
        <v>-0.53063906222956636</v>
      </c>
    </row>
    <row r="51" spans="1:3" x14ac:dyDescent="0.25">
      <c r="A51" s="9" t="s">
        <v>40</v>
      </c>
      <c r="B51" s="10" t="s">
        <v>44</v>
      </c>
      <c r="C51" s="9">
        <f xml:space="preserve"> - (C46 + C49)</f>
        <v>0.95443400292496494</v>
      </c>
    </row>
    <row r="53" spans="1:3" x14ac:dyDescent="0.25">
      <c r="A53" s="1" t="s">
        <v>41</v>
      </c>
      <c r="B53" s="8">
        <f xml:space="preserve"> (B35*C42)+(B44*C51)</f>
        <v>0.97861397919510162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Loyd N Flores</dc:creator>
  <cp:lastModifiedBy>Loyd N Flores</cp:lastModifiedBy>
  <dcterms:created xsi:type="dcterms:W3CDTF">2024-11-05T17:18:48Z</dcterms:created>
  <dcterms:modified xsi:type="dcterms:W3CDTF">2024-11-05T18:38:27Z</dcterms:modified>
</cp:coreProperties>
</file>