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sl$\Ubuntu-22.04\home\crisfer2694\Pheno_BSM\Leptoquarks_searches\03_delphes_analysis\"/>
    </mc:Choice>
  </mc:AlternateContent>
  <xr:revisionPtr revIDLastSave="0" documentId="13_ncr:1_{CA14C398-22C9-46EE-93E3-AD7798489D08}" xr6:coauthVersionLast="47" xr6:coauthVersionMax="47" xr10:uidLastSave="{00000000-0000-0000-0000-000000000000}"/>
  <bookViews>
    <workbookView xWindow="1515" yWindow="1515" windowWidth="28800" windowHeight="15435" activeTab="1" xr2:uid="{00000000-000D-0000-FFFF-FFFF00000000}"/>
  </bookViews>
  <sheets>
    <sheet name="Hadronic" sheetId="1" r:id="rId1"/>
    <sheet name="Semilepton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7" i="3" l="1"/>
  <c r="BL46" i="3"/>
  <c r="BL45" i="3"/>
  <c r="BL44" i="3"/>
  <c r="BJ47" i="3"/>
  <c r="BJ46" i="3"/>
  <c r="BJ45" i="3"/>
  <c r="BJ44" i="3"/>
  <c r="BH47" i="3"/>
  <c r="BH46" i="3"/>
  <c r="BH45" i="3"/>
  <c r="BH44" i="3"/>
  <c r="BF47" i="3"/>
  <c r="BF46" i="3"/>
  <c r="BF45" i="3"/>
  <c r="BF44" i="3"/>
  <c r="BD47" i="3"/>
  <c r="BD46" i="3"/>
  <c r="BD45" i="3"/>
  <c r="BD44" i="3"/>
  <c r="BB47" i="3"/>
  <c r="BB46" i="3"/>
  <c r="BB45" i="3"/>
  <c r="BB44" i="3"/>
  <c r="AZ47" i="3"/>
  <c r="AZ46" i="3"/>
  <c r="AZ45" i="3"/>
  <c r="AZ44" i="3"/>
  <c r="AX47" i="3"/>
  <c r="AX46" i="3"/>
  <c r="AX45" i="3"/>
  <c r="AX44" i="3"/>
  <c r="AV47" i="3"/>
  <c r="AV46" i="3"/>
  <c r="AV45" i="3"/>
  <c r="AV44" i="3"/>
  <c r="AT47" i="3"/>
  <c r="AT46" i="3"/>
  <c r="AT45" i="3"/>
  <c r="AT44" i="3"/>
  <c r="AR47" i="3"/>
  <c r="AR46" i="3"/>
  <c r="AR45" i="3"/>
  <c r="AR44" i="3"/>
  <c r="AP47" i="3"/>
  <c r="AP46" i="3"/>
  <c r="AP45" i="3"/>
  <c r="AP44" i="3"/>
  <c r="AN47" i="3"/>
  <c r="AN46" i="3"/>
  <c r="AN45" i="3"/>
  <c r="AN44" i="3"/>
  <c r="AL47" i="3"/>
  <c r="AL46" i="3"/>
  <c r="AL45" i="3"/>
  <c r="AL44" i="3"/>
  <c r="AJ47" i="3"/>
  <c r="AJ46" i="3"/>
  <c r="AJ45" i="3"/>
  <c r="AJ44" i="3"/>
  <c r="AH47" i="3"/>
  <c r="AH46" i="3"/>
  <c r="AH45" i="3"/>
  <c r="AH44" i="3"/>
  <c r="AF47" i="3"/>
  <c r="AF46" i="3"/>
  <c r="AF45" i="3"/>
  <c r="AF44" i="3"/>
  <c r="AD47" i="3"/>
  <c r="AD46" i="3"/>
  <c r="AD45" i="3"/>
  <c r="AD44" i="3"/>
  <c r="AB47" i="3"/>
  <c r="AB46" i="3"/>
  <c r="AB45" i="3"/>
  <c r="AB44" i="3"/>
  <c r="Z47" i="3"/>
  <c r="Z46" i="3"/>
  <c r="Z45" i="3"/>
  <c r="Z44" i="3"/>
  <c r="X47" i="3"/>
  <c r="X46" i="3"/>
  <c r="X45" i="3"/>
  <c r="X44" i="3"/>
  <c r="V47" i="3"/>
  <c r="V46" i="3"/>
  <c r="V45" i="3"/>
  <c r="V44" i="3"/>
  <c r="T47" i="3"/>
  <c r="T46" i="3"/>
  <c r="T45" i="3"/>
  <c r="T44" i="3"/>
  <c r="R47" i="3"/>
  <c r="R46" i="3"/>
  <c r="R45" i="3"/>
  <c r="R44" i="3"/>
  <c r="O47" i="3"/>
  <c r="O46" i="3"/>
  <c r="O45" i="3"/>
  <c r="O44" i="3"/>
  <c r="M47" i="3"/>
  <c r="M46" i="3"/>
  <c r="M45" i="3"/>
  <c r="M44" i="3"/>
  <c r="K47" i="3"/>
  <c r="K46" i="3"/>
  <c r="K45" i="3"/>
  <c r="K44" i="3"/>
  <c r="I47" i="3"/>
  <c r="I46" i="3"/>
  <c r="I45" i="3"/>
  <c r="I44" i="3"/>
  <c r="G47" i="3"/>
  <c r="G46" i="3"/>
  <c r="G45" i="3"/>
  <c r="G44" i="3"/>
  <c r="E47" i="3"/>
  <c r="E46" i="3"/>
  <c r="E45" i="3"/>
  <c r="E44" i="3"/>
  <c r="C46" i="3"/>
  <c r="C47" i="3"/>
  <c r="C44" i="3"/>
  <c r="A45" i="3"/>
  <c r="A46" i="3"/>
  <c r="A44" i="3"/>
  <c r="BJ32" i="3"/>
  <c r="AR34" i="3"/>
  <c r="AR33" i="3"/>
  <c r="AP32" i="3"/>
  <c r="K35" i="3"/>
  <c r="C35" i="3"/>
  <c r="BJ22" i="3"/>
  <c r="BB22" i="3"/>
  <c r="AZ21" i="3"/>
  <c r="AZ22" i="3"/>
  <c r="AX21" i="3"/>
  <c r="AX22" i="3"/>
  <c r="AX23" i="3"/>
  <c r="AV23" i="3"/>
  <c r="AN21" i="3"/>
  <c r="AN22" i="3"/>
  <c r="AN23" i="3"/>
  <c r="AL22" i="3"/>
  <c r="AJ21" i="3"/>
  <c r="AH21" i="3"/>
  <c r="AH22" i="3"/>
  <c r="AF21" i="3"/>
  <c r="AD22" i="3"/>
  <c r="AD23" i="3"/>
  <c r="X21" i="3"/>
  <c r="X22" i="3"/>
  <c r="X23" i="3"/>
  <c r="V21" i="3"/>
  <c r="V22" i="3"/>
  <c r="T21" i="3"/>
  <c r="T22" i="3"/>
  <c r="M23" i="3"/>
  <c r="E21" i="3"/>
  <c r="E22" i="3"/>
  <c r="C21" i="3"/>
  <c r="C22" i="3"/>
  <c r="BK32" i="1"/>
  <c r="BL32" i="1" s="1"/>
  <c r="BK31" i="1"/>
  <c r="BK30" i="1"/>
  <c r="BL31" i="1" s="1"/>
  <c r="BI32" i="1"/>
  <c r="BJ32" i="1" s="1"/>
  <c r="BI31" i="1"/>
  <c r="BJ31" i="1" s="1"/>
  <c r="BI30" i="1"/>
  <c r="BJ30" i="1" s="1"/>
  <c r="BG32" i="1"/>
  <c r="BH32" i="1" s="1"/>
  <c r="BG31" i="1"/>
  <c r="BH31" i="1" s="1"/>
  <c r="BG30" i="1"/>
  <c r="BH30" i="1" s="1"/>
  <c r="BE32" i="1"/>
  <c r="BF32" i="1" s="1"/>
  <c r="BE31" i="1"/>
  <c r="BF31" i="1" s="1"/>
  <c r="BE30" i="1"/>
  <c r="BF30" i="1" s="1"/>
  <c r="BC32" i="1"/>
  <c r="BD32" i="1" s="1"/>
  <c r="BC31" i="1"/>
  <c r="BD31" i="1" s="1"/>
  <c r="BC30" i="1"/>
  <c r="BD30" i="1" s="1"/>
  <c r="BA32" i="1"/>
  <c r="BB32" i="1" s="1"/>
  <c r="BA31" i="1"/>
  <c r="BB31" i="1" s="1"/>
  <c r="BA30" i="1"/>
  <c r="BB30" i="1" s="1"/>
  <c r="AY32" i="1"/>
  <c r="AZ32" i="1" s="1"/>
  <c r="AY31" i="1"/>
  <c r="AZ31" i="1" s="1"/>
  <c r="AY30" i="1"/>
  <c r="AZ30" i="1" s="1"/>
  <c r="AW32" i="1"/>
  <c r="AX32" i="1" s="1"/>
  <c r="AW31" i="1"/>
  <c r="AX31" i="1" s="1"/>
  <c r="AW30" i="1"/>
  <c r="AX30" i="1" s="1"/>
  <c r="AU32" i="1"/>
  <c r="AV32" i="1" s="1"/>
  <c r="AU31" i="1"/>
  <c r="AV31" i="1" s="1"/>
  <c r="AU30" i="1"/>
  <c r="AV30" i="1" s="1"/>
  <c r="AS32" i="1"/>
  <c r="AT32" i="1" s="1"/>
  <c r="AS31" i="1"/>
  <c r="AT31" i="1" s="1"/>
  <c r="AS30" i="1"/>
  <c r="AT30" i="1" s="1"/>
  <c r="AQ32" i="1"/>
  <c r="AR32" i="1" s="1"/>
  <c r="AQ31" i="1"/>
  <c r="AR31" i="1" s="1"/>
  <c r="AQ30" i="1"/>
  <c r="AR30" i="1" s="1"/>
  <c r="AO32" i="1"/>
  <c r="AP32" i="1" s="1"/>
  <c r="AO31" i="1"/>
  <c r="AP31" i="1" s="1"/>
  <c r="AO30" i="1"/>
  <c r="AP30" i="1" s="1"/>
  <c r="AM32" i="1"/>
  <c r="AN32" i="1" s="1"/>
  <c r="AM31" i="1"/>
  <c r="AN31" i="1" s="1"/>
  <c r="AN30" i="1"/>
  <c r="AM30" i="1"/>
  <c r="AK32" i="1"/>
  <c r="AL32" i="1" s="1"/>
  <c r="AK31" i="1"/>
  <c r="AL31" i="1" s="1"/>
  <c r="AK30" i="1"/>
  <c r="AL30" i="1" s="1"/>
  <c r="AI32" i="1"/>
  <c r="AJ32" i="1" s="1"/>
  <c r="AI31" i="1"/>
  <c r="AJ31" i="1" s="1"/>
  <c r="AI30" i="1"/>
  <c r="AJ30" i="1" s="1"/>
  <c r="AG32" i="1"/>
  <c r="AH32" i="1" s="1"/>
  <c r="AG31" i="1"/>
  <c r="AG30" i="1"/>
  <c r="AH31" i="1" s="1"/>
  <c r="AE32" i="1"/>
  <c r="AF32" i="1" s="1"/>
  <c r="AE31" i="1"/>
  <c r="AF31" i="1" s="1"/>
  <c r="AE30" i="1"/>
  <c r="AF30" i="1" s="1"/>
  <c r="AC32" i="1"/>
  <c r="AD32" i="1" s="1"/>
  <c r="AC31" i="1"/>
  <c r="AD31" i="1" s="1"/>
  <c r="AC30" i="1"/>
  <c r="AD30" i="1" s="1"/>
  <c r="AA32" i="1"/>
  <c r="AB32" i="1" s="1"/>
  <c r="AA31" i="1"/>
  <c r="AB31" i="1" s="1"/>
  <c r="AA30" i="1"/>
  <c r="AB30" i="1" s="1"/>
  <c r="Y32" i="1"/>
  <c r="Z32" i="1" s="1"/>
  <c r="Y31" i="1"/>
  <c r="Z31" i="1" s="1"/>
  <c r="Y30" i="1"/>
  <c r="Z30" i="1" s="1"/>
  <c r="W32" i="1"/>
  <c r="X32" i="1" s="1"/>
  <c r="W31" i="1"/>
  <c r="X31" i="1" s="1"/>
  <c r="W30" i="1"/>
  <c r="X30" i="1" s="1"/>
  <c r="U32" i="1"/>
  <c r="V32" i="1" s="1"/>
  <c r="U31" i="1"/>
  <c r="V31" i="1" s="1"/>
  <c r="U30" i="1"/>
  <c r="V30" i="1" s="1"/>
  <c r="S32" i="1"/>
  <c r="T32" i="1" s="1"/>
  <c r="S31" i="1"/>
  <c r="T31" i="1" s="1"/>
  <c r="S30" i="1"/>
  <c r="T30" i="1" s="1"/>
  <c r="Q32" i="1"/>
  <c r="R32" i="1" s="1"/>
  <c r="Q31" i="1"/>
  <c r="R31" i="1" s="1"/>
  <c r="R30" i="1"/>
  <c r="Q30" i="1"/>
  <c r="BE35" i="3"/>
  <c r="AW35" i="3"/>
  <c r="AW36" i="3" s="1"/>
  <c r="AW34" i="3"/>
  <c r="AX34" i="3" s="1"/>
  <c r="AI34" i="3"/>
  <c r="AJ34" i="3" s="1"/>
  <c r="AG33" i="3"/>
  <c r="AC35" i="3"/>
  <c r="AC36" i="3" s="1"/>
  <c r="AA32" i="3"/>
  <c r="AB32" i="3" s="1"/>
  <c r="Y34" i="3"/>
  <c r="Z34" i="3" s="1"/>
  <c r="W35" i="3"/>
  <c r="X35" i="3" s="1"/>
  <c r="W33" i="3"/>
  <c r="W32" i="3"/>
  <c r="X32" i="3" s="1"/>
  <c r="N32" i="3"/>
  <c r="O32" i="3" s="1"/>
  <c r="L35" i="3"/>
  <c r="L32" i="3"/>
  <c r="M32" i="3" s="1"/>
  <c r="J35" i="3"/>
  <c r="J34" i="3"/>
  <c r="K34" i="3" s="1"/>
  <c r="J33" i="3"/>
  <c r="F35" i="3"/>
  <c r="F33" i="3"/>
  <c r="BK23" i="3"/>
  <c r="BL23" i="3" s="1"/>
  <c r="BK22" i="3"/>
  <c r="BL22" i="3" s="1"/>
  <c r="BK21" i="3"/>
  <c r="BK20" i="3"/>
  <c r="BK33" i="3" s="1"/>
  <c r="BK19" i="3"/>
  <c r="BL20" i="3" s="1"/>
  <c r="BI23" i="3"/>
  <c r="BJ23" i="3" s="1"/>
  <c r="BI22" i="3"/>
  <c r="BI21" i="3"/>
  <c r="BJ21" i="3" s="1"/>
  <c r="BI20" i="3"/>
  <c r="BI19" i="3"/>
  <c r="BI32" i="3" s="1"/>
  <c r="BG23" i="3"/>
  <c r="BH23" i="3" s="1"/>
  <c r="BG22" i="3"/>
  <c r="BH22" i="3" s="1"/>
  <c r="BG21" i="3"/>
  <c r="BH21" i="3" s="1"/>
  <c r="BG20" i="3"/>
  <c r="BG33" i="3" s="1"/>
  <c r="BG19" i="3"/>
  <c r="BH20" i="3" s="1"/>
  <c r="BE23" i="3"/>
  <c r="BF23" i="3" s="1"/>
  <c r="BE22" i="3"/>
  <c r="BF22" i="3" s="1"/>
  <c r="BE21" i="3"/>
  <c r="BF21" i="3" s="1"/>
  <c r="BE20" i="3"/>
  <c r="BE33" i="3" s="1"/>
  <c r="BE19" i="3"/>
  <c r="BF20" i="3" s="1"/>
  <c r="BC23" i="3"/>
  <c r="BD23" i="3" s="1"/>
  <c r="BC22" i="3"/>
  <c r="BD22" i="3" s="1"/>
  <c r="BC21" i="3"/>
  <c r="BD21" i="3" s="1"/>
  <c r="BC20" i="3"/>
  <c r="BC33" i="3" s="1"/>
  <c r="BC19" i="3"/>
  <c r="BD20" i="3" s="1"/>
  <c r="BA23" i="3"/>
  <c r="BB23" i="3" s="1"/>
  <c r="BA22" i="3"/>
  <c r="BA35" i="3" s="1"/>
  <c r="BA21" i="3"/>
  <c r="BA20" i="3"/>
  <c r="BB21" i="3" s="1"/>
  <c r="BA19" i="3"/>
  <c r="BA32" i="3" s="1"/>
  <c r="BB32" i="3" s="1"/>
  <c r="AY23" i="3"/>
  <c r="AZ23" i="3" s="1"/>
  <c r="AY22" i="3"/>
  <c r="AY21" i="3"/>
  <c r="AY20" i="3"/>
  <c r="AY19" i="3"/>
  <c r="AZ19" i="3" s="1"/>
  <c r="AW23" i="3"/>
  <c r="AW24" i="3" s="1"/>
  <c r="AW22" i="3"/>
  <c r="AW21" i="3"/>
  <c r="AW20" i="3"/>
  <c r="AW33" i="3" s="1"/>
  <c r="AW19" i="3"/>
  <c r="AX19" i="3" s="1"/>
  <c r="AU23" i="3"/>
  <c r="AU22" i="3"/>
  <c r="AU35" i="3" s="1"/>
  <c r="AU21" i="3"/>
  <c r="AU20" i="3"/>
  <c r="AV21" i="3" s="1"/>
  <c r="AU19" i="3"/>
  <c r="AU32" i="3" s="1"/>
  <c r="AV32" i="3" s="1"/>
  <c r="AS23" i="3"/>
  <c r="AT23" i="3" s="1"/>
  <c r="AS22" i="3"/>
  <c r="AS35" i="3" s="1"/>
  <c r="AT35" i="3" s="1"/>
  <c r="AS21" i="3"/>
  <c r="AS34" i="3" s="1"/>
  <c r="AS20" i="3"/>
  <c r="AS33" i="3" s="1"/>
  <c r="AT33" i="3" s="1"/>
  <c r="AS19" i="3"/>
  <c r="AS32" i="3" s="1"/>
  <c r="AT32" i="3" s="1"/>
  <c r="AQ23" i="3"/>
  <c r="AR23" i="3" s="1"/>
  <c r="AQ22" i="3"/>
  <c r="AQ35" i="3" s="1"/>
  <c r="AR35" i="3" s="1"/>
  <c r="AQ21" i="3"/>
  <c r="AQ34" i="3" s="1"/>
  <c r="AQ20" i="3"/>
  <c r="AQ33" i="3" s="1"/>
  <c r="AQ19" i="3"/>
  <c r="AQ32" i="3" s="1"/>
  <c r="AR32" i="3" s="1"/>
  <c r="AO23" i="3"/>
  <c r="AP23" i="3" s="1"/>
  <c r="AO22" i="3"/>
  <c r="AP22" i="3" s="1"/>
  <c r="AO21" i="3"/>
  <c r="AP21" i="3" s="1"/>
  <c r="AO20" i="3"/>
  <c r="AO19" i="3"/>
  <c r="AO32" i="3" s="1"/>
  <c r="AM23" i="3"/>
  <c r="AM22" i="3"/>
  <c r="AM35" i="3" s="1"/>
  <c r="AM21" i="3"/>
  <c r="AM20" i="3"/>
  <c r="AM19" i="3"/>
  <c r="AM32" i="3" s="1"/>
  <c r="AN32" i="3" s="1"/>
  <c r="AK23" i="3"/>
  <c r="AL23" i="3" s="1"/>
  <c r="AK22" i="3"/>
  <c r="AK21" i="3"/>
  <c r="AK20" i="3"/>
  <c r="AK33" i="3" s="1"/>
  <c r="AK19" i="3"/>
  <c r="AI23" i="3"/>
  <c r="AJ23" i="3" s="1"/>
  <c r="AI22" i="3"/>
  <c r="AI35" i="3" s="1"/>
  <c r="AJ35" i="3" s="1"/>
  <c r="AI21" i="3"/>
  <c r="AI20" i="3"/>
  <c r="AI33" i="3" s="1"/>
  <c r="AI19" i="3"/>
  <c r="AJ19" i="3" s="1"/>
  <c r="AG23" i="3"/>
  <c r="AH23" i="3" s="1"/>
  <c r="AG22" i="3"/>
  <c r="AG21" i="3"/>
  <c r="AG20" i="3"/>
  <c r="AG19" i="3"/>
  <c r="AG32" i="3" s="1"/>
  <c r="AH32" i="3" s="1"/>
  <c r="AE23" i="3"/>
  <c r="AF23" i="3" s="1"/>
  <c r="AE22" i="3"/>
  <c r="AE35" i="3" s="1"/>
  <c r="AE21" i="3"/>
  <c r="AE20" i="3"/>
  <c r="AE33" i="3" s="1"/>
  <c r="AE19" i="3"/>
  <c r="AF19" i="3" s="1"/>
  <c r="AC23" i="3"/>
  <c r="AC22" i="3"/>
  <c r="AC21" i="3"/>
  <c r="AC34" i="3" s="1"/>
  <c r="AC20" i="3"/>
  <c r="AC19" i="3"/>
  <c r="AD19" i="3" s="1"/>
  <c r="AA23" i="3"/>
  <c r="AB23" i="3" s="1"/>
  <c r="AA22" i="3"/>
  <c r="AB22" i="3" s="1"/>
  <c r="AA21" i="3"/>
  <c r="AB21" i="3" s="1"/>
  <c r="AA20" i="3"/>
  <c r="AA33" i="3" s="1"/>
  <c r="AA19" i="3"/>
  <c r="Y23" i="3"/>
  <c r="Z23" i="3" s="1"/>
  <c r="Y22" i="3"/>
  <c r="Z22" i="3" s="1"/>
  <c r="Y21" i="3"/>
  <c r="Z21" i="3" s="1"/>
  <c r="Y20" i="3"/>
  <c r="Y33" i="3" s="1"/>
  <c r="Y19" i="3"/>
  <c r="Y32" i="3" s="1"/>
  <c r="Z32" i="3" s="1"/>
  <c r="W23" i="3"/>
  <c r="W22" i="3"/>
  <c r="W21" i="3"/>
  <c r="W34" i="3" s="1"/>
  <c r="X34" i="3" s="1"/>
  <c r="W20" i="3"/>
  <c r="W19" i="3"/>
  <c r="U23" i="3"/>
  <c r="V23" i="3" s="1"/>
  <c r="U22" i="3"/>
  <c r="U21" i="3"/>
  <c r="U34" i="3" s="1"/>
  <c r="U20" i="3"/>
  <c r="U19" i="3"/>
  <c r="V19" i="3" s="1"/>
  <c r="S23" i="3"/>
  <c r="S22" i="3"/>
  <c r="S35" i="3" s="1"/>
  <c r="S21" i="3"/>
  <c r="S20" i="3"/>
  <c r="S33" i="3" s="1"/>
  <c r="S19" i="3"/>
  <c r="Q23" i="3"/>
  <c r="R23" i="3" s="1"/>
  <c r="Q22" i="3"/>
  <c r="R22" i="3" s="1"/>
  <c r="Q21" i="3"/>
  <c r="Q20" i="3"/>
  <c r="R21" i="3" s="1"/>
  <c r="Q19" i="3"/>
  <c r="R19" i="3" s="1"/>
  <c r="N23" i="3"/>
  <c r="N22" i="3"/>
  <c r="O22" i="3" s="1"/>
  <c r="N21" i="3"/>
  <c r="O21" i="3" s="1"/>
  <c r="N20" i="3"/>
  <c r="N33" i="3" s="1"/>
  <c r="O33" i="3" s="1"/>
  <c r="O19" i="3"/>
  <c r="N19" i="3"/>
  <c r="L23" i="3"/>
  <c r="L22" i="3"/>
  <c r="L21" i="3"/>
  <c r="L34" i="3" s="1"/>
  <c r="L20" i="3"/>
  <c r="L33" i="3" s="1"/>
  <c r="M33" i="3" s="1"/>
  <c r="L19" i="3"/>
  <c r="M19" i="3" s="1"/>
  <c r="J23" i="3"/>
  <c r="J22" i="3"/>
  <c r="K23" i="3" s="1"/>
  <c r="J21" i="3"/>
  <c r="K21" i="3" s="1"/>
  <c r="J20" i="3"/>
  <c r="J19" i="3"/>
  <c r="K19" i="3" s="1"/>
  <c r="H23" i="3"/>
  <c r="I23" i="3" s="1"/>
  <c r="H22" i="3"/>
  <c r="I22" i="3" s="1"/>
  <c r="H21" i="3"/>
  <c r="I21" i="3" s="1"/>
  <c r="H20" i="3"/>
  <c r="H19" i="3"/>
  <c r="I19" i="3" s="1"/>
  <c r="F23" i="3"/>
  <c r="F22" i="3"/>
  <c r="G23" i="3" s="1"/>
  <c r="F21" i="3"/>
  <c r="G21" i="3" s="1"/>
  <c r="F20" i="3"/>
  <c r="F19" i="3"/>
  <c r="G19" i="3" s="1"/>
  <c r="D23" i="3"/>
  <c r="E23" i="3" s="1"/>
  <c r="D22" i="3"/>
  <c r="D21" i="3"/>
  <c r="D34" i="3" s="1"/>
  <c r="D20" i="3"/>
  <c r="D19" i="3"/>
  <c r="D32" i="3" s="1"/>
  <c r="E32" i="3" s="1"/>
  <c r="B21" i="3"/>
  <c r="B34" i="3" s="1"/>
  <c r="B22" i="3"/>
  <c r="B35" i="3" s="1"/>
  <c r="B23" i="3"/>
  <c r="C23" i="3" s="1"/>
  <c r="BL8" i="3"/>
  <c r="BL9" i="3"/>
  <c r="BL10" i="3"/>
  <c r="BJ8" i="3"/>
  <c r="BJ9" i="3"/>
  <c r="BJ10" i="3"/>
  <c r="BH8" i="3"/>
  <c r="BH9" i="3"/>
  <c r="BH10" i="3"/>
  <c r="BF8" i="3"/>
  <c r="BF9" i="3"/>
  <c r="BF10" i="3"/>
  <c r="BD8" i="3"/>
  <c r="BD9" i="3"/>
  <c r="BD10" i="3"/>
  <c r="BB8" i="3"/>
  <c r="BB9" i="3"/>
  <c r="BB10" i="3"/>
  <c r="AZ8" i="3"/>
  <c r="AZ9" i="3"/>
  <c r="AZ10" i="3"/>
  <c r="AX8" i="3"/>
  <c r="AX9" i="3"/>
  <c r="AX10" i="3"/>
  <c r="AV8" i="3"/>
  <c r="AV9" i="3"/>
  <c r="AV10" i="3"/>
  <c r="AT8" i="3"/>
  <c r="AT9" i="3"/>
  <c r="AT10" i="3"/>
  <c r="AR8" i="3"/>
  <c r="AR9" i="3"/>
  <c r="AR10" i="3"/>
  <c r="AP8" i="3"/>
  <c r="AP9" i="3"/>
  <c r="AP10" i="3"/>
  <c r="AN8" i="3"/>
  <c r="AN9" i="3"/>
  <c r="AN10" i="3"/>
  <c r="AL8" i="3"/>
  <c r="AL9" i="3"/>
  <c r="AL10" i="3"/>
  <c r="AJ8" i="3"/>
  <c r="AJ9" i="3"/>
  <c r="AJ10" i="3"/>
  <c r="AH8" i="3"/>
  <c r="AH9" i="3"/>
  <c r="AH10" i="3"/>
  <c r="AF8" i="3"/>
  <c r="AF9" i="3"/>
  <c r="AF10" i="3"/>
  <c r="AD8" i="3"/>
  <c r="AD9" i="3"/>
  <c r="AD10" i="3"/>
  <c r="AB8" i="3"/>
  <c r="AB9" i="3"/>
  <c r="AB10" i="3"/>
  <c r="Z8" i="3"/>
  <c r="Z9" i="3"/>
  <c r="Z10" i="3"/>
  <c r="X8" i="3"/>
  <c r="X9" i="3"/>
  <c r="X10" i="3"/>
  <c r="V8" i="3"/>
  <c r="V9" i="3"/>
  <c r="V10" i="3"/>
  <c r="T8" i="3"/>
  <c r="T9" i="3"/>
  <c r="T10" i="3"/>
  <c r="R8" i="3"/>
  <c r="R9" i="3"/>
  <c r="R10" i="3"/>
  <c r="O8" i="3"/>
  <c r="O9" i="3"/>
  <c r="O10" i="3"/>
  <c r="M8" i="3"/>
  <c r="M9" i="3"/>
  <c r="M10" i="3"/>
  <c r="K8" i="3"/>
  <c r="K9" i="3"/>
  <c r="K10" i="3"/>
  <c r="I8" i="3"/>
  <c r="I9" i="3"/>
  <c r="I10" i="3"/>
  <c r="G8" i="3"/>
  <c r="G9" i="3"/>
  <c r="G10" i="3"/>
  <c r="E8" i="3"/>
  <c r="E9" i="3"/>
  <c r="E10" i="3"/>
  <c r="C8" i="3"/>
  <c r="C9" i="3"/>
  <c r="C10" i="3"/>
  <c r="A34" i="3"/>
  <c r="A35" i="3"/>
  <c r="A21" i="3"/>
  <c r="A22" i="3"/>
  <c r="A20" i="3"/>
  <c r="A33" i="3" s="1"/>
  <c r="A19" i="3"/>
  <c r="A32" i="3" s="1"/>
  <c r="BK48" i="3"/>
  <c r="BI48" i="3"/>
  <c r="BG48" i="3"/>
  <c r="BE48" i="3"/>
  <c r="BC48" i="3"/>
  <c r="BA48" i="3"/>
  <c r="AY48" i="3"/>
  <c r="AW48" i="3"/>
  <c r="AU48" i="3"/>
  <c r="AS48" i="3"/>
  <c r="AQ48" i="3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C45" i="3"/>
  <c r="BE24" i="3"/>
  <c r="AC24" i="3"/>
  <c r="AA24" i="3"/>
  <c r="W24" i="3"/>
  <c r="Q24" i="3"/>
  <c r="B20" i="3"/>
  <c r="B19" i="3"/>
  <c r="B32" i="3" s="1"/>
  <c r="C32" i="3" s="1"/>
  <c r="N17" i="3"/>
  <c r="N30" i="3" s="1"/>
  <c r="L17" i="3"/>
  <c r="L30" i="3" s="1"/>
  <c r="J17" i="3"/>
  <c r="H17" i="3"/>
  <c r="F17" i="3"/>
  <c r="D17" i="3"/>
  <c r="B17" i="3"/>
  <c r="BK11" i="3"/>
  <c r="BI11" i="3"/>
  <c r="BG11" i="3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N11" i="3"/>
  <c r="L11" i="3"/>
  <c r="J11" i="3"/>
  <c r="H11" i="3"/>
  <c r="F11" i="3"/>
  <c r="D11" i="3"/>
  <c r="B11" i="3"/>
  <c r="BL7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O7" i="3"/>
  <c r="M7" i="3"/>
  <c r="K7" i="3"/>
  <c r="I7" i="3"/>
  <c r="G7" i="3"/>
  <c r="E7" i="3"/>
  <c r="C7" i="3"/>
  <c r="BL6" i="3"/>
  <c r="BJ6" i="3"/>
  <c r="BH6" i="3"/>
  <c r="BF6" i="3"/>
  <c r="BD6" i="3"/>
  <c r="BB6" i="3"/>
  <c r="AZ6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T6" i="3"/>
  <c r="R6" i="3"/>
  <c r="O6" i="3"/>
  <c r="M6" i="3"/>
  <c r="K6" i="3"/>
  <c r="I6" i="3"/>
  <c r="G6" i="3"/>
  <c r="E6" i="3"/>
  <c r="C6" i="3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I45" i="1" s="1"/>
  <c r="BK44" i="1"/>
  <c r="Q44" i="1"/>
  <c r="D44" i="1"/>
  <c r="F44" i="1"/>
  <c r="H44" i="1"/>
  <c r="J44" i="1"/>
  <c r="L44" i="1"/>
  <c r="N44" i="1"/>
  <c r="B44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AY33" i="1"/>
  <c r="BA33" i="1"/>
  <c r="BC33" i="1"/>
  <c r="BE33" i="1"/>
  <c r="BG33" i="1"/>
  <c r="BI33" i="1"/>
  <c r="BK33" i="1"/>
  <c r="Q33" i="1"/>
  <c r="D33" i="1"/>
  <c r="F33" i="1"/>
  <c r="H33" i="1"/>
  <c r="J33" i="1"/>
  <c r="L33" i="1"/>
  <c r="N33" i="1"/>
  <c r="B33" i="1"/>
  <c r="D30" i="1"/>
  <c r="E30" i="1"/>
  <c r="F30" i="1"/>
  <c r="G30" i="1"/>
  <c r="H30" i="1"/>
  <c r="I30" i="1" s="1"/>
  <c r="J30" i="1"/>
  <c r="K30" i="1" s="1"/>
  <c r="L30" i="1"/>
  <c r="M30" i="1" s="1"/>
  <c r="N30" i="1"/>
  <c r="O30" i="1" s="1"/>
  <c r="D31" i="1"/>
  <c r="E32" i="1" s="1"/>
  <c r="E31" i="1"/>
  <c r="F31" i="1"/>
  <c r="G32" i="1" s="1"/>
  <c r="G31" i="1"/>
  <c r="H31" i="1"/>
  <c r="I31" i="1"/>
  <c r="J31" i="1"/>
  <c r="K31" i="1"/>
  <c r="L31" i="1"/>
  <c r="M32" i="1" s="1"/>
  <c r="M31" i="1"/>
  <c r="N31" i="1"/>
  <c r="O31" i="1"/>
  <c r="D32" i="1"/>
  <c r="F32" i="1"/>
  <c r="H32" i="1"/>
  <c r="I32" i="1" s="1"/>
  <c r="J32" i="1"/>
  <c r="K32" i="1" s="1"/>
  <c r="L32" i="1"/>
  <c r="N32" i="1"/>
  <c r="O32" i="1" s="1"/>
  <c r="B32" i="1"/>
  <c r="C32" i="1" s="1"/>
  <c r="B31" i="1"/>
  <c r="C31" i="1" s="1"/>
  <c r="B30" i="1"/>
  <c r="C30" i="1" s="1"/>
  <c r="N20" i="1"/>
  <c r="O20" i="1" s="1"/>
  <c r="N19" i="1"/>
  <c r="O19" i="1" s="1"/>
  <c r="N18" i="1"/>
  <c r="O18" i="1" s="1"/>
  <c r="L20" i="1"/>
  <c r="M20" i="1" s="1"/>
  <c r="L19" i="1"/>
  <c r="M19" i="1" s="1"/>
  <c r="L18" i="1"/>
  <c r="M18" i="1" s="1"/>
  <c r="J20" i="1"/>
  <c r="K20" i="1" s="1"/>
  <c r="J19" i="1"/>
  <c r="K19" i="1" s="1"/>
  <c r="J18" i="1"/>
  <c r="K18" i="1" s="1"/>
  <c r="H20" i="1"/>
  <c r="I20" i="1" s="1"/>
  <c r="H19" i="1"/>
  <c r="I19" i="1" s="1"/>
  <c r="I18" i="1"/>
  <c r="H18" i="1"/>
  <c r="F20" i="1"/>
  <c r="G20" i="1" s="1"/>
  <c r="F19" i="1"/>
  <c r="G19" i="1" s="1"/>
  <c r="F18" i="1"/>
  <c r="G18" i="1" s="1"/>
  <c r="D20" i="1"/>
  <c r="E20" i="1" s="1"/>
  <c r="D19" i="1"/>
  <c r="D18" i="1"/>
  <c r="E18" i="1" s="1"/>
  <c r="B20" i="1"/>
  <c r="B19" i="1"/>
  <c r="B18" i="1"/>
  <c r="BK20" i="1"/>
  <c r="BK19" i="1"/>
  <c r="BK18" i="1"/>
  <c r="BI20" i="1"/>
  <c r="BI19" i="1"/>
  <c r="BI18" i="1"/>
  <c r="BG20" i="1"/>
  <c r="BG19" i="1"/>
  <c r="BG18" i="1"/>
  <c r="BE20" i="1"/>
  <c r="BE19" i="1"/>
  <c r="BE18" i="1"/>
  <c r="BC20" i="1"/>
  <c r="BC19" i="1"/>
  <c r="BC18" i="1"/>
  <c r="BA20" i="1"/>
  <c r="BA19" i="1"/>
  <c r="BA18" i="1"/>
  <c r="AY20" i="1"/>
  <c r="AY19" i="1"/>
  <c r="AY18" i="1"/>
  <c r="AW20" i="1"/>
  <c r="AW19" i="1"/>
  <c r="AW18" i="1"/>
  <c r="AU20" i="1"/>
  <c r="AU19" i="1"/>
  <c r="AU18" i="1"/>
  <c r="AS20" i="1"/>
  <c r="AS19" i="1"/>
  <c r="AS18" i="1"/>
  <c r="AQ20" i="1"/>
  <c r="AQ19" i="1"/>
  <c r="AQ18" i="1"/>
  <c r="AO20" i="1"/>
  <c r="AO19" i="1"/>
  <c r="AO18" i="1"/>
  <c r="AM20" i="1"/>
  <c r="AM19" i="1"/>
  <c r="AM18" i="1"/>
  <c r="AK20" i="1"/>
  <c r="AK19" i="1"/>
  <c r="AK18" i="1"/>
  <c r="AI20" i="1"/>
  <c r="AI19" i="1"/>
  <c r="AI18" i="1"/>
  <c r="AG20" i="1"/>
  <c r="AG19" i="1"/>
  <c r="AG18" i="1"/>
  <c r="AE20" i="1"/>
  <c r="AE19" i="1"/>
  <c r="AE18" i="1"/>
  <c r="AC20" i="1"/>
  <c r="AC19" i="1"/>
  <c r="AC18" i="1"/>
  <c r="AA20" i="1"/>
  <c r="AA19" i="1"/>
  <c r="AA18" i="1"/>
  <c r="Y20" i="1"/>
  <c r="Y19" i="1"/>
  <c r="Y18" i="1"/>
  <c r="W20" i="1"/>
  <c r="W19" i="1"/>
  <c r="W18" i="1"/>
  <c r="U20" i="1"/>
  <c r="U19" i="1"/>
  <c r="U18" i="1"/>
  <c r="S20" i="1"/>
  <c r="S19" i="1"/>
  <c r="S18" i="1"/>
  <c r="Q18" i="1"/>
  <c r="Q19" i="1"/>
  <c r="Q20" i="1"/>
  <c r="B21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Q10" i="1"/>
  <c r="D10" i="1"/>
  <c r="F10" i="1"/>
  <c r="H10" i="1"/>
  <c r="J10" i="1"/>
  <c r="L10" i="1"/>
  <c r="N10" i="1"/>
  <c r="B10" i="1"/>
  <c r="D39" i="1"/>
  <c r="H39" i="1"/>
  <c r="J39" i="1"/>
  <c r="N39" i="1"/>
  <c r="AE45" i="1"/>
  <c r="Y45" i="1"/>
  <c r="AK45" i="1"/>
  <c r="S45" i="1"/>
  <c r="BL43" i="1"/>
  <c r="BJ43" i="1"/>
  <c r="BH43" i="1"/>
  <c r="BF43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O43" i="1"/>
  <c r="M43" i="1"/>
  <c r="K43" i="1"/>
  <c r="I43" i="1"/>
  <c r="G43" i="1"/>
  <c r="E43" i="1"/>
  <c r="C43" i="1"/>
  <c r="BL42" i="1"/>
  <c r="BJ42" i="1"/>
  <c r="BH42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O42" i="1"/>
  <c r="M42" i="1"/>
  <c r="K42" i="1"/>
  <c r="I42" i="1"/>
  <c r="G42" i="1"/>
  <c r="E42" i="1"/>
  <c r="C42" i="1"/>
  <c r="BL41" i="1"/>
  <c r="BJ41" i="1"/>
  <c r="BH41" i="1"/>
  <c r="BF41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O41" i="1"/>
  <c r="M41" i="1"/>
  <c r="K41" i="1"/>
  <c r="I41" i="1"/>
  <c r="G41" i="1"/>
  <c r="E41" i="1"/>
  <c r="C41" i="1"/>
  <c r="D16" i="1"/>
  <c r="F16" i="1"/>
  <c r="H16" i="1"/>
  <c r="J16" i="1"/>
  <c r="L16" i="1"/>
  <c r="N16" i="1"/>
  <c r="D28" i="1"/>
  <c r="F28" i="1"/>
  <c r="F39" i="1" s="1"/>
  <c r="H28" i="1"/>
  <c r="J28" i="1"/>
  <c r="N28" i="1"/>
  <c r="B16" i="1"/>
  <c r="B28" i="1" s="1"/>
  <c r="Q21" i="1"/>
  <c r="R21" i="1" s="1"/>
  <c r="S21" i="1"/>
  <c r="T21" i="1" s="1"/>
  <c r="U21" i="1"/>
  <c r="U22" i="1" s="1"/>
  <c r="W21" i="1"/>
  <c r="X21" i="1" s="1"/>
  <c r="Y21" i="1"/>
  <c r="Z21" i="1" s="1"/>
  <c r="AA21" i="1"/>
  <c r="AA22" i="1" s="1"/>
  <c r="AC21" i="1"/>
  <c r="AC22" i="1" s="1"/>
  <c r="AE21" i="1"/>
  <c r="AE22" i="1" s="1"/>
  <c r="AF21" i="1"/>
  <c r="AG21" i="1"/>
  <c r="AG22" i="1" s="1"/>
  <c r="AI21" i="1"/>
  <c r="AI22" i="1" s="1"/>
  <c r="AK21" i="1"/>
  <c r="AL21" i="1" s="1"/>
  <c r="AM21" i="1"/>
  <c r="AM22" i="1" s="1"/>
  <c r="AO21" i="1"/>
  <c r="AO22" i="1" s="1"/>
  <c r="AQ21" i="1"/>
  <c r="AR21" i="1" s="1"/>
  <c r="AS21" i="1"/>
  <c r="AS22" i="1" s="1"/>
  <c r="AU21" i="1"/>
  <c r="AV21" i="1" s="1"/>
  <c r="AW21" i="1"/>
  <c r="AX21" i="1" s="1"/>
  <c r="AY21" i="1"/>
  <c r="AY22" i="1" s="1"/>
  <c r="AZ21" i="1"/>
  <c r="BA21" i="1"/>
  <c r="BA22" i="1" s="1"/>
  <c r="BC21" i="1"/>
  <c r="BC22" i="1" s="1"/>
  <c r="BE21" i="1"/>
  <c r="BE22" i="1" s="1"/>
  <c r="BG21" i="1"/>
  <c r="BG22" i="1" s="1"/>
  <c r="BI21" i="1"/>
  <c r="BI22" i="1" s="1"/>
  <c r="BK21" i="1"/>
  <c r="BK22" i="1" s="1"/>
  <c r="D21" i="1"/>
  <c r="E21" i="1" s="1"/>
  <c r="F21" i="1"/>
  <c r="G21" i="1" s="1"/>
  <c r="H21" i="1"/>
  <c r="H22" i="1" s="1"/>
  <c r="J21" i="1"/>
  <c r="K21" i="1"/>
  <c r="L21" i="1"/>
  <c r="M21" i="1" s="1"/>
  <c r="N21" i="1"/>
  <c r="B22" i="1"/>
  <c r="BL20" i="1"/>
  <c r="BJ20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C20" i="1"/>
  <c r="BL19" i="1"/>
  <c r="BJ19" i="1"/>
  <c r="BH19" i="1"/>
  <c r="BF19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C19" i="1"/>
  <c r="BL18" i="1"/>
  <c r="BJ18" i="1"/>
  <c r="BH18" i="1"/>
  <c r="BF18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C18" i="1"/>
  <c r="BL9" i="1"/>
  <c r="BJ9" i="1"/>
  <c r="BH9" i="1"/>
  <c r="BL8" i="1"/>
  <c r="BJ8" i="1"/>
  <c r="BH8" i="1"/>
  <c r="BL7" i="1"/>
  <c r="BJ7" i="1"/>
  <c r="BH7" i="1"/>
  <c r="BL6" i="1"/>
  <c r="BJ6" i="1"/>
  <c r="BH6" i="1"/>
  <c r="BF9" i="1"/>
  <c r="BD9" i="1"/>
  <c r="BB9" i="1"/>
  <c r="BF8" i="1"/>
  <c r="BD8" i="1"/>
  <c r="BB8" i="1"/>
  <c r="BF7" i="1"/>
  <c r="BD7" i="1"/>
  <c r="BB7" i="1"/>
  <c r="BF6" i="1"/>
  <c r="BD6" i="1"/>
  <c r="BB6" i="1"/>
  <c r="AZ9" i="1"/>
  <c r="AX9" i="1"/>
  <c r="AV9" i="1"/>
  <c r="AZ8" i="1"/>
  <c r="AX8" i="1"/>
  <c r="AV8" i="1"/>
  <c r="AZ7" i="1"/>
  <c r="AX7" i="1"/>
  <c r="AV7" i="1"/>
  <c r="AZ6" i="1"/>
  <c r="AX6" i="1"/>
  <c r="AV6" i="1"/>
  <c r="AT9" i="1"/>
  <c r="AR9" i="1"/>
  <c r="AP9" i="1"/>
  <c r="AT8" i="1"/>
  <c r="AR8" i="1"/>
  <c r="AP8" i="1"/>
  <c r="AT7" i="1"/>
  <c r="AR7" i="1"/>
  <c r="AP7" i="1"/>
  <c r="AT6" i="1"/>
  <c r="AR6" i="1"/>
  <c r="AP6" i="1"/>
  <c r="AN9" i="1"/>
  <c r="AL9" i="1"/>
  <c r="AJ9" i="1"/>
  <c r="AN8" i="1"/>
  <c r="AL8" i="1"/>
  <c r="AJ8" i="1"/>
  <c r="AN7" i="1"/>
  <c r="AL7" i="1"/>
  <c r="AJ7" i="1"/>
  <c r="AN6" i="1"/>
  <c r="AL6" i="1"/>
  <c r="AJ6" i="1"/>
  <c r="AH9" i="1"/>
  <c r="AF9" i="1"/>
  <c r="AD9" i="1"/>
  <c r="AH8" i="1"/>
  <c r="AF8" i="1"/>
  <c r="AD8" i="1"/>
  <c r="AH7" i="1"/>
  <c r="AF7" i="1"/>
  <c r="AD7" i="1"/>
  <c r="AH6" i="1"/>
  <c r="AF6" i="1"/>
  <c r="AD6" i="1"/>
  <c r="AB9" i="1"/>
  <c r="Z9" i="1"/>
  <c r="X9" i="1"/>
  <c r="AB8" i="1"/>
  <c r="Z8" i="1"/>
  <c r="X8" i="1"/>
  <c r="AB7" i="1"/>
  <c r="Z7" i="1"/>
  <c r="X7" i="1"/>
  <c r="AB6" i="1"/>
  <c r="Z6" i="1"/>
  <c r="X6" i="1"/>
  <c r="V9" i="1"/>
  <c r="V8" i="1"/>
  <c r="V7" i="1"/>
  <c r="V6" i="1"/>
  <c r="T9" i="1"/>
  <c r="T8" i="1"/>
  <c r="T7" i="1"/>
  <c r="T6" i="1"/>
  <c r="R9" i="1"/>
  <c r="R8" i="1"/>
  <c r="R7" i="1"/>
  <c r="R6" i="1"/>
  <c r="O9" i="1"/>
  <c r="O8" i="1"/>
  <c r="O7" i="1"/>
  <c r="O6" i="1"/>
  <c r="M9" i="1"/>
  <c r="M8" i="1"/>
  <c r="M7" i="1"/>
  <c r="M6" i="1"/>
  <c r="K9" i="1"/>
  <c r="K8" i="1"/>
  <c r="K7" i="1"/>
  <c r="K6" i="1"/>
  <c r="I9" i="1"/>
  <c r="I8" i="1"/>
  <c r="I7" i="1"/>
  <c r="I6" i="1"/>
  <c r="G9" i="1"/>
  <c r="G8" i="1"/>
  <c r="G7" i="1"/>
  <c r="G6" i="1"/>
  <c r="E9" i="1"/>
  <c r="E8" i="1"/>
  <c r="E7" i="1"/>
  <c r="E6" i="1"/>
  <c r="C6" i="1"/>
  <c r="C8" i="1"/>
  <c r="C9" i="1"/>
  <c r="C7" i="1"/>
  <c r="BI49" i="3" l="1"/>
  <c r="M35" i="3"/>
  <c r="M34" i="3"/>
  <c r="AT34" i="3"/>
  <c r="BD33" i="3"/>
  <c r="G35" i="3"/>
  <c r="AL33" i="3"/>
  <c r="S36" i="3"/>
  <c r="AD34" i="3"/>
  <c r="BC35" i="3"/>
  <c r="BD35" i="3" s="1"/>
  <c r="M22" i="3"/>
  <c r="AT22" i="3"/>
  <c r="BI12" i="3"/>
  <c r="BE32" i="3"/>
  <c r="BF32" i="3" s="1"/>
  <c r="M21" i="3"/>
  <c r="AD21" i="3"/>
  <c r="AT21" i="3"/>
  <c r="AL21" i="3"/>
  <c r="O23" i="3"/>
  <c r="BE34" i="3"/>
  <c r="AF22" i="3"/>
  <c r="AV22" i="3"/>
  <c r="BC34" i="3"/>
  <c r="BD34" i="3" s="1"/>
  <c r="BL21" i="3"/>
  <c r="AK49" i="3"/>
  <c r="Z20" i="3"/>
  <c r="C20" i="3"/>
  <c r="AD35" i="3"/>
  <c r="AT19" i="3"/>
  <c r="T23" i="3"/>
  <c r="AJ22" i="3"/>
  <c r="R20" i="3"/>
  <c r="AI32" i="3"/>
  <c r="AJ32" i="3" s="1"/>
  <c r="AB33" i="3"/>
  <c r="AL20" i="3"/>
  <c r="G22" i="3"/>
  <c r="BC24" i="3"/>
  <c r="BC25" i="3" s="1"/>
  <c r="AX35" i="3"/>
  <c r="AQ24" i="3"/>
  <c r="AV19" i="3"/>
  <c r="BG24" i="3"/>
  <c r="K22" i="3"/>
  <c r="AR22" i="3"/>
  <c r="AV20" i="3"/>
  <c r="V20" i="3"/>
  <c r="AR21" i="3"/>
  <c r="BG32" i="3"/>
  <c r="BG34" i="3"/>
  <c r="BH34" i="3" s="1"/>
  <c r="BG35" i="3"/>
  <c r="BH35" i="3" s="1"/>
  <c r="BJ19" i="3"/>
  <c r="BJ20" i="3"/>
  <c r="BI33" i="3"/>
  <c r="BJ33" i="3" s="1"/>
  <c r="BI34" i="3"/>
  <c r="BJ34" i="3" s="1"/>
  <c r="BI35" i="3"/>
  <c r="BJ35" i="3" s="1"/>
  <c r="BI24" i="3"/>
  <c r="BK32" i="3"/>
  <c r="BL32" i="3" s="1"/>
  <c r="BK34" i="3"/>
  <c r="BL34" i="3" s="1"/>
  <c r="BK35" i="3"/>
  <c r="BL35" i="3" s="1"/>
  <c r="BB19" i="3"/>
  <c r="BB20" i="3"/>
  <c r="BA24" i="3"/>
  <c r="BA36" i="3"/>
  <c r="BA33" i="3"/>
  <c r="BB33" i="3" s="1"/>
  <c r="BA34" i="3"/>
  <c r="BB34" i="3" s="1"/>
  <c r="BC32" i="3"/>
  <c r="BD32" i="3" s="1"/>
  <c r="BE36" i="3"/>
  <c r="AX20" i="3"/>
  <c r="AW32" i="3"/>
  <c r="AU33" i="3"/>
  <c r="AV33" i="3" s="1"/>
  <c r="AU34" i="3"/>
  <c r="AU24" i="3"/>
  <c r="AZ20" i="3"/>
  <c r="AY32" i="3"/>
  <c r="AZ32" i="3" s="1"/>
  <c r="AY24" i="3"/>
  <c r="AW25" i="3" s="1"/>
  <c r="AY33" i="3"/>
  <c r="AZ33" i="3" s="1"/>
  <c r="AY34" i="3"/>
  <c r="AZ34" i="3" s="1"/>
  <c r="AY35" i="3"/>
  <c r="AZ35" i="3" s="1"/>
  <c r="AR19" i="3"/>
  <c r="AR20" i="3"/>
  <c r="AQ36" i="3"/>
  <c r="AP19" i="3"/>
  <c r="AP20" i="3"/>
  <c r="AO33" i="3"/>
  <c r="AP33" i="3" s="1"/>
  <c r="AO34" i="3"/>
  <c r="AP34" i="3" s="1"/>
  <c r="AO35" i="3"/>
  <c r="AP35" i="3" s="1"/>
  <c r="AS36" i="3"/>
  <c r="AQ37" i="3" s="1"/>
  <c r="AT20" i="3"/>
  <c r="AK32" i="3"/>
  <c r="AL32" i="3" s="1"/>
  <c r="AK24" i="3"/>
  <c r="AK34" i="3"/>
  <c r="AL34" i="3" s="1"/>
  <c r="AK35" i="3"/>
  <c r="AL35" i="3" s="1"/>
  <c r="AI36" i="3"/>
  <c r="AJ20" i="3"/>
  <c r="AM36" i="3"/>
  <c r="AN19" i="3"/>
  <c r="AN20" i="3"/>
  <c r="AM33" i="3"/>
  <c r="AN33" i="3" s="1"/>
  <c r="AM34" i="3"/>
  <c r="AN34" i="3" s="1"/>
  <c r="AD20" i="3"/>
  <c r="AC32" i="3"/>
  <c r="AD32" i="3" s="1"/>
  <c r="AC33" i="3"/>
  <c r="AD33" i="3" s="1"/>
  <c r="AE36" i="3"/>
  <c r="AF20" i="3"/>
  <c r="AE32" i="3"/>
  <c r="AF32" i="3" s="1"/>
  <c r="AE34" i="3"/>
  <c r="AF34" i="3" s="1"/>
  <c r="AG34" i="3"/>
  <c r="AH34" i="3" s="1"/>
  <c r="AG35" i="3"/>
  <c r="AH35" i="3" s="1"/>
  <c r="AH33" i="3"/>
  <c r="AH19" i="3"/>
  <c r="AH20" i="3"/>
  <c r="Y24" i="3"/>
  <c r="Y25" i="3" s="1"/>
  <c r="Z33" i="3"/>
  <c r="Y35" i="3"/>
  <c r="X33" i="3"/>
  <c r="X20" i="3"/>
  <c r="W36" i="3"/>
  <c r="AA34" i="3"/>
  <c r="AB34" i="3" s="1"/>
  <c r="AA35" i="3"/>
  <c r="AB35" i="3" s="1"/>
  <c r="AB20" i="3"/>
  <c r="Q32" i="3"/>
  <c r="R32" i="3" s="1"/>
  <c r="Q33" i="3"/>
  <c r="Q34" i="3"/>
  <c r="R34" i="3" s="1"/>
  <c r="Q35" i="3"/>
  <c r="R35" i="3" s="1"/>
  <c r="T20" i="3"/>
  <c r="S32" i="3"/>
  <c r="T32" i="3" s="1"/>
  <c r="S34" i="3"/>
  <c r="T34" i="3" s="1"/>
  <c r="U35" i="3"/>
  <c r="V35" i="3" s="1"/>
  <c r="U24" i="3"/>
  <c r="U32" i="3"/>
  <c r="V32" i="3" s="1"/>
  <c r="U33" i="3"/>
  <c r="V33" i="3" s="1"/>
  <c r="O20" i="3"/>
  <c r="N34" i="3"/>
  <c r="O34" i="3" s="1"/>
  <c r="N35" i="3"/>
  <c r="O35" i="3" s="1"/>
  <c r="M20" i="3"/>
  <c r="K20" i="3"/>
  <c r="J32" i="3"/>
  <c r="K32" i="3" s="1"/>
  <c r="I20" i="3"/>
  <c r="H32" i="3"/>
  <c r="I32" i="3" s="1"/>
  <c r="H33" i="3"/>
  <c r="I33" i="3" s="1"/>
  <c r="H34" i="3"/>
  <c r="I34" i="3" s="1"/>
  <c r="H35" i="3"/>
  <c r="I35" i="3" s="1"/>
  <c r="F32" i="3"/>
  <c r="G32" i="3" s="1"/>
  <c r="F34" i="3"/>
  <c r="G34" i="3" s="1"/>
  <c r="G20" i="3"/>
  <c r="E19" i="3"/>
  <c r="E20" i="3"/>
  <c r="D33" i="3"/>
  <c r="E33" i="3" s="1"/>
  <c r="D35" i="3"/>
  <c r="E35" i="3" s="1"/>
  <c r="BL30" i="1"/>
  <c r="AH30" i="1"/>
  <c r="AU36" i="3"/>
  <c r="BL19" i="3"/>
  <c r="BH19" i="3"/>
  <c r="BF19" i="3"/>
  <c r="BD19" i="3"/>
  <c r="AL19" i="3"/>
  <c r="AB19" i="3"/>
  <c r="Z19" i="3"/>
  <c r="X19" i="3"/>
  <c r="T19" i="3"/>
  <c r="AW12" i="3"/>
  <c r="D24" i="3"/>
  <c r="AE12" i="3"/>
  <c r="AQ49" i="3"/>
  <c r="B24" i="3"/>
  <c r="F24" i="3"/>
  <c r="AE49" i="3"/>
  <c r="S12" i="3"/>
  <c r="AW49" i="3"/>
  <c r="H24" i="3"/>
  <c r="J24" i="3"/>
  <c r="BC49" i="3"/>
  <c r="AQ12" i="3"/>
  <c r="Y12" i="3"/>
  <c r="L24" i="3"/>
  <c r="N24" i="3"/>
  <c r="AI24" i="3"/>
  <c r="AS24" i="3"/>
  <c r="BC12" i="3"/>
  <c r="S49" i="3"/>
  <c r="Y49" i="3"/>
  <c r="S24" i="3"/>
  <c r="B12" i="3"/>
  <c r="BK24" i="3"/>
  <c r="AK12" i="3"/>
  <c r="L42" i="3"/>
  <c r="L48" i="3" s="1"/>
  <c r="N42" i="3"/>
  <c r="N48" i="3" s="1"/>
  <c r="B33" i="3"/>
  <c r="AE24" i="3"/>
  <c r="AG24" i="3"/>
  <c r="B30" i="3"/>
  <c r="C19" i="3"/>
  <c r="D30" i="3"/>
  <c r="AM24" i="3"/>
  <c r="AK25" i="3" s="1"/>
  <c r="F30" i="3"/>
  <c r="AO24" i="3"/>
  <c r="H30" i="3"/>
  <c r="J30" i="3"/>
  <c r="E19" i="1"/>
  <c r="AN21" i="1"/>
  <c r="Q22" i="1"/>
  <c r="V21" i="1"/>
  <c r="N22" i="1"/>
  <c r="L22" i="1"/>
  <c r="J22" i="1"/>
  <c r="B39" i="1"/>
  <c r="AW22" i="1"/>
  <c r="AU22" i="1"/>
  <c r="AQ22" i="1"/>
  <c r="L28" i="1"/>
  <c r="AK22" i="1"/>
  <c r="AK23" i="1" s="1"/>
  <c r="Y22" i="1"/>
  <c r="Y23" i="1" s="1"/>
  <c r="W22" i="1"/>
  <c r="S22" i="1"/>
  <c r="S23" i="1" s="1"/>
  <c r="I21" i="1"/>
  <c r="F22" i="1"/>
  <c r="D22" i="1"/>
  <c r="B23" i="1" s="1"/>
  <c r="BC45" i="1"/>
  <c r="AW45" i="1"/>
  <c r="AQ45" i="1"/>
  <c r="O21" i="1"/>
  <c r="BH21" i="1"/>
  <c r="BB21" i="1"/>
  <c r="AQ34" i="1"/>
  <c r="BL21" i="1"/>
  <c r="C21" i="1"/>
  <c r="BI34" i="1"/>
  <c r="AH21" i="1"/>
  <c r="AW34" i="1"/>
  <c r="BJ21" i="1"/>
  <c r="AD21" i="1"/>
  <c r="AT21" i="1"/>
  <c r="AB21" i="1"/>
  <c r="AK34" i="1"/>
  <c r="AQ23" i="1"/>
  <c r="AW23" i="1"/>
  <c r="S34" i="1"/>
  <c r="Y34" i="1"/>
  <c r="BC34" i="1"/>
  <c r="AE34" i="1"/>
  <c r="AE23" i="1"/>
  <c r="BI23" i="1"/>
  <c r="BF21" i="1"/>
  <c r="AJ21" i="1"/>
  <c r="BD21" i="1"/>
  <c r="AP21" i="1"/>
  <c r="BC23" i="1"/>
  <c r="BI11" i="1"/>
  <c r="BC11" i="1"/>
  <c r="AW11" i="1"/>
  <c r="AQ11" i="1"/>
  <c r="AK11" i="1"/>
  <c r="AE11" i="1"/>
  <c r="Y11" i="1"/>
  <c r="S11" i="1"/>
  <c r="B11" i="1"/>
  <c r="AQ25" i="3" l="1"/>
  <c r="AJ33" i="3"/>
  <c r="N36" i="3"/>
  <c r="BB35" i="3"/>
  <c r="BL33" i="3"/>
  <c r="AF33" i="3"/>
  <c r="E34" i="3"/>
  <c r="T35" i="3"/>
  <c r="C33" i="3"/>
  <c r="C34" i="3"/>
  <c r="AX33" i="3"/>
  <c r="AX32" i="3"/>
  <c r="BH33" i="3"/>
  <c r="BH32" i="3"/>
  <c r="BF35" i="3"/>
  <c r="BF34" i="3"/>
  <c r="BI25" i="3"/>
  <c r="Y36" i="3"/>
  <c r="Z35" i="3"/>
  <c r="AF35" i="3"/>
  <c r="V34" i="3"/>
  <c r="BF33" i="3"/>
  <c r="AV35" i="3"/>
  <c r="AV34" i="3"/>
  <c r="S25" i="3"/>
  <c r="BC36" i="3"/>
  <c r="BC37" i="3" s="1"/>
  <c r="AN35" i="3"/>
  <c r="BG36" i="3"/>
  <c r="BI36" i="3"/>
  <c r="BK36" i="3"/>
  <c r="BI37" i="3" s="1"/>
  <c r="AY36" i="3"/>
  <c r="AW37" i="3" s="1"/>
  <c r="AO36" i="3"/>
  <c r="AK36" i="3"/>
  <c r="AK37" i="3" s="1"/>
  <c r="AG36" i="3"/>
  <c r="AE37" i="3" s="1"/>
  <c r="AA36" i="3"/>
  <c r="Q36" i="3"/>
  <c r="R33" i="3"/>
  <c r="T33" i="3"/>
  <c r="U36" i="3"/>
  <c r="S37" i="3" s="1"/>
  <c r="K33" i="3"/>
  <c r="G33" i="3"/>
  <c r="B25" i="3"/>
  <c r="J36" i="3"/>
  <c r="J42" i="3"/>
  <c r="J48" i="3" s="1"/>
  <c r="D36" i="3"/>
  <c r="D42" i="3"/>
  <c r="D48" i="3" s="1"/>
  <c r="F36" i="3"/>
  <c r="F42" i="3"/>
  <c r="F48" i="3" s="1"/>
  <c r="L36" i="3"/>
  <c r="H36" i="3"/>
  <c r="H42" i="3"/>
  <c r="H48" i="3" s="1"/>
  <c r="B36" i="3"/>
  <c r="B42" i="3"/>
  <c r="B48" i="3" s="1"/>
  <c r="AE25" i="3"/>
  <c r="L39" i="1"/>
  <c r="B45" i="1" s="1"/>
  <c r="B34" i="1"/>
  <c r="Y37" i="3" l="1"/>
  <c r="B49" i="3"/>
  <c r="B37" i="3"/>
</calcChain>
</file>

<file path=xl/sharedStrings.xml><?xml version="1.0" encoding="utf-8"?>
<sst xmlns="http://schemas.openxmlformats.org/spreadsheetml/2006/main" count="869" uniqueCount="37">
  <si>
    <t>Signal</t>
  </si>
  <si>
    <t>ttbar</t>
  </si>
  <si>
    <t>w_jets</t>
  </si>
  <si>
    <t>z_jets</t>
  </si>
  <si>
    <t>Cum.</t>
  </si>
  <si>
    <t>Rel.</t>
  </si>
  <si>
    <t>ww</t>
  </si>
  <si>
    <t>wz</t>
  </si>
  <si>
    <t>zz</t>
  </si>
  <si>
    <t>cross_section (pb)</t>
  </si>
  <si>
    <r>
      <t>(</t>
    </r>
    <r>
      <rPr>
        <sz val="14"/>
        <color theme="1"/>
        <rFont val="Calibri"/>
        <family val="2"/>
        <scheme val="minor"/>
      </rPr>
      <t>All Events</t>
    </r>
    <r>
      <rPr>
        <b/>
        <sz val="14"/>
        <color theme="1"/>
        <rFont val="Calibri"/>
        <family val="2"/>
        <scheme val="minor"/>
      </rPr>
      <t>)</t>
    </r>
  </si>
  <si>
    <t>s-top</t>
  </si>
  <si>
    <t>LQ_LQ</t>
  </si>
  <si>
    <t>m_LQ =250 GeV</t>
  </si>
  <si>
    <t>m_LQ =500 GeV</t>
  </si>
  <si>
    <t>m_LQ =750 GeV</t>
  </si>
  <si>
    <t>m_LQ =1000 GeV</t>
  </si>
  <si>
    <t>m_LQ =1250 GeV</t>
  </si>
  <si>
    <t>m_LQ =1500 GeV</t>
  </si>
  <si>
    <t>m_LQ =1750 GeV</t>
  </si>
  <si>
    <t>m_LQ =2000 GeV</t>
  </si>
  <si>
    <t>Exactly zero jets Scenario</t>
  </si>
  <si>
    <t>(Exactly two good tau-jets)</t>
  </si>
  <si>
    <t>(Exactly one good b-jet)</t>
  </si>
  <si>
    <t>(Exactly zero good light-jets)</t>
  </si>
  <si>
    <t>Tau_LQ</t>
  </si>
  <si>
    <t>Tau_LQ_Match</t>
  </si>
  <si>
    <t>(At Least one good light jet)</t>
  </si>
  <si>
    <t>At Least one jet scenario</t>
  </si>
  <si>
    <t xml:space="preserve">No conditions on lightjets </t>
  </si>
  <si>
    <t xml:space="preserve">b b tau tau </t>
  </si>
  <si>
    <t>(At least two good hadronic taus)</t>
  </si>
  <si>
    <t>(At least two good b-jets)</t>
  </si>
  <si>
    <t>Currently n_events (137/fb)</t>
  </si>
  <si>
    <t>N_events (137/fb) Pre-ML</t>
  </si>
  <si>
    <t>(Exactly one good tau-jets)</t>
  </si>
  <si>
    <t>(At Least one good leptons)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</si>
</sst>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11" fontId="4" fillId="0" borderId="1" xfId="0" applyNumberFormat="1" applyFont="1" applyBorder="1"/>
    <xf numFmtId="11" fontId="4" fillId="0" borderId="0" xfId="0" applyNumberFormat="1" applyFont="1"/>
    <xf numFmtId="10" fontId="4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0" fontId="3" fillId="0" borderId="0" xfId="0" applyFont="1"/>
    <xf numFmtId="11" fontId="5" fillId="0" borderId="1" xfId="0" applyNumberFormat="1" applyFont="1" applyBorder="1"/>
    <xf numFmtId="0" fontId="2" fillId="0" borderId="0" xfId="0" applyFont="1"/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5"/>
  <sheetViews>
    <sheetView topLeftCell="A19" zoomScale="130" zoomScaleNormal="130" workbookViewId="0">
      <pane xSplit="1" topLeftCell="N1" activePane="topRight" state="frozen"/>
      <selection pane="topRight" activeCell="V50" sqref="V50"/>
    </sheetView>
  </sheetViews>
  <sheetFormatPr baseColWidth="10" defaultColWidth="9.140625" defaultRowHeight="15.75" x14ac:dyDescent="0.25"/>
  <cols>
    <col min="1" max="1" width="39.5703125" style="11" bestFit="1" customWidth="1"/>
    <col min="2" max="2" width="11.7109375" bestFit="1" customWidth="1"/>
    <col min="3" max="3" width="9.7109375" bestFit="1" customWidth="1"/>
    <col min="4" max="4" width="11.28515625" bestFit="1" customWidth="1"/>
    <col min="5" max="5" width="10.85546875" bestFit="1" customWidth="1"/>
    <col min="6" max="6" width="11.28515625" bestFit="1" customWidth="1"/>
    <col min="7" max="7" width="11.140625" bestFit="1" customWidth="1"/>
    <col min="8" max="8" width="11.28515625" bestFit="1" customWidth="1"/>
    <col min="9" max="9" width="9.7109375" bestFit="1" customWidth="1"/>
    <col min="10" max="10" width="11.28515625" bestFit="1" customWidth="1"/>
    <col min="11" max="11" width="9.7109375" bestFit="1" customWidth="1"/>
    <col min="12" max="12" width="11.28515625" bestFit="1" customWidth="1"/>
    <col min="13" max="13" width="9.7109375" bestFit="1" customWidth="1"/>
    <col min="14" max="14" width="11.28515625" bestFit="1" customWidth="1"/>
    <col min="15" max="15" width="9.7109375" bestFit="1" customWidth="1"/>
    <col min="17" max="17" width="11.7109375" bestFit="1" customWidth="1"/>
    <col min="18" max="18" width="9.7109375" bestFit="1" customWidth="1"/>
    <col min="19" max="19" width="11.28515625" bestFit="1" customWidth="1"/>
    <col min="20" max="20" width="9.7109375" bestFit="1" customWidth="1"/>
    <col min="21" max="21" width="11.28515625" bestFit="1" customWidth="1"/>
    <col min="22" max="22" width="9.7109375" bestFit="1" customWidth="1"/>
    <col min="23" max="23" width="11.28515625" bestFit="1" customWidth="1"/>
    <col min="24" max="24" width="9.7109375" bestFit="1" customWidth="1"/>
    <col min="25" max="25" width="11.28515625" customWidth="1"/>
    <col min="26" max="26" width="11.140625" customWidth="1"/>
    <col min="27" max="27" width="12.5703125" customWidth="1"/>
    <col min="28" max="28" width="9.7109375" bestFit="1" customWidth="1"/>
    <col min="29" max="29" width="11.28515625" bestFit="1" customWidth="1"/>
    <col min="30" max="30" width="9.7109375" bestFit="1" customWidth="1"/>
    <col min="31" max="31" width="11.28515625" bestFit="1" customWidth="1"/>
    <col min="32" max="32" width="9.7109375" bestFit="1" customWidth="1"/>
    <col min="33" max="33" width="11.28515625" bestFit="1" customWidth="1"/>
    <col min="34" max="34" width="9.7109375" bestFit="1" customWidth="1"/>
    <col min="35" max="35" width="11.28515625" bestFit="1" customWidth="1"/>
    <col min="36" max="36" width="9.7109375" bestFit="1" customWidth="1"/>
    <col min="37" max="37" width="11.28515625" bestFit="1" customWidth="1"/>
    <col min="38" max="38" width="9.7109375" bestFit="1" customWidth="1"/>
    <col min="39" max="39" width="11.28515625" bestFit="1" customWidth="1"/>
    <col min="40" max="40" width="9.7109375" bestFit="1" customWidth="1"/>
    <col min="41" max="41" width="11.28515625" bestFit="1" customWidth="1"/>
    <col min="42" max="42" width="9.7109375" bestFit="1" customWidth="1"/>
    <col min="43" max="43" width="11.28515625" bestFit="1" customWidth="1"/>
    <col min="44" max="44" width="9.7109375" bestFit="1" customWidth="1"/>
    <col min="45" max="45" width="11.28515625" bestFit="1" customWidth="1"/>
    <col min="46" max="46" width="11.140625" bestFit="1" customWidth="1"/>
    <col min="47" max="47" width="11.28515625" bestFit="1" customWidth="1"/>
    <col min="48" max="48" width="9.7109375" bestFit="1" customWidth="1"/>
    <col min="49" max="49" width="11.28515625" bestFit="1" customWidth="1"/>
    <col min="50" max="50" width="9.7109375" bestFit="1" customWidth="1"/>
    <col min="51" max="51" width="11.28515625" bestFit="1" customWidth="1"/>
    <col min="52" max="52" width="9.7109375" bestFit="1" customWidth="1"/>
    <col min="53" max="53" width="11.28515625" bestFit="1" customWidth="1"/>
    <col min="54" max="54" width="9.7109375" bestFit="1" customWidth="1"/>
    <col min="55" max="55" width="11.28515625" bestFit="1" customWidth="1"/>
    <col min="56" max="56" width="9.7109375" bestFit="1" customWidth="1"/>
    <col min="57" max="57" width="11.28515625" bestFit="1" customWidth="1"/>
    <col min="58" max="58" width="11.140625" bestFit="1" customWidth="1"/>
    <col min="59" max="59" width="11.28515625" bestFit="1" customWidth="1"/>
    <col min="60" max="60" width="9.7109375" bestFit="1" customWidth="1"/>
    <col min="61" max="61" width="11.28515625" bestFit="1" customWidth="1"/>
    <col min="62" max="62" width="9.7109375" bestFit="1" customWidth="1"/>
    <col min="63" max="63" width="11.28515625" bestFit="1" customWidth="1"/>
    <col min="64" max="64" width="9.7109375" bestFit="1" customWidth="1"/>
  </cols>
  <sheetData>
    <row r="1" spans="1:64" ht="15.75" customHeight="1" x14ac:dyDescent="0.25">
      <c r="A1" s="2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64" ht="18.75" customHeight="1" x14ac:dyDescent="0.3">
      <c r="A2" s="2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20" t="s">
        <v>13</v>
      </c>
      <c r="R2" s="20"/>
      <c r="S2" s="20"/>
      <c r="T2" s="20"/>
      <c r="U2" s="20"/>
      <c r="V2" s="20"/>
      <c r="W2" s="20" t="s">
        <v>14</v>
      </c>
      <c r="X2" s="20"/>
      <c r="Y2" s="20"/>
      <c r="Z2" s="20"/>
      <c r="AA2" s="20"/>
      <c r="AB2" s="20"/>
      <c r="AC2" s="20" t="s">
        <v>15</v>
      </c>
      <c r="AD2" s="20"/>
      <c r="AE2" s="20"/>
      <c r="AF2" s="20"/>
      <c r="AG2" s="20"/>
      <c r="AH2" s="20"/>
      <c r="AI2" s="20" t="s">
        <v>16</v>
      </c>
      <c r="AJ2" s="20"/>
      <c r="AK2" s="20"/>
      <c r="AL2" s="20"/>
      <c r="AM2" s="20"/>
      <c r="AN2" s="20"/>
      <c r="AO2" s="20" t="s">
        <v>17</v>
      </c>
      <c r="AP2" s="20"/>
      <c r="AQ2" s="20"/>
      <c r="AR2" s="20"/>
      <c r="AS2" s="20"/>
      <c r="AT2" s="20"/>
      <c r="AU2" s="20" t="s">
        <v>18</v>
      </c>
      <c r="AV2" s="20"/>
      <c r="AW2" s="20"/>
      <c r="AX2" s="20"/>
      <c r="AY2" s="20"/>
      <c r="AZ2" s="20"/>
      <c r="BA2" s="20" t="s">
        <v>19</v>
      </c>
      <c r="BB2" s="20"/>
      <c r="BC2" s="20"/>
      <c r="BD2" s="20"/>
      <c r="BE2" s="20"/>
      <c r="BF2" s="20"/>
      <c r="BG2" s="20" t="s">
        <v>20</v>
      </c>
      <c r="BH2" s="20"/>
      <c r="BI2" s="20"/>
      <c r="BJ2" s="20"/>
      <c r="BK2" s="20"/>
      <c r="BL2" s="20"/>
    </row>
    <row r="3" spans="1:64" s="10" customFormat="1" ht="18.75" x14ac:dyDescent="0.3">
      <c r="A3" s="9" t="s">
        <v>0</v>
      </c>
      <c r="B3" s="17" t="s">
        <v>1</v>
      </c>
      <c r="C3" s="17"/>
      <c r="D3" s="17" t="s">
        <v>11</v>
      </c>
      <c r="E3" s="17"/>
      <c r="F3" s="17" t="s">
        <v>2</v>
      </c>
      <c r="G3" s="17"/>
      <c r="H3" s="17" t="s">
        <v>3</v>
      </c>
      <c r="I3" s="17"/>
      <c r="J3" s="17" t="s">
        <v>6</v>
      </c>
      <c r="K3" s="17"/>
      <c r="L3" s="17" t="s">
        <v>7</v>
      </c>
      <c r="M3" s="17"/>
      <c r="N3" s="17" t="s">
        <v>8</v>
      </c>
      <c r="O3" s="17"/>
      <c r="Q3" s="17" t="s">
        <v>25</v>
      </c>
      <c r="R3" s="17"/>
      <c r="S3" s="17" t="s">
        <v>26</v>
      </c>
      <c r="T3" s="17"/>
      <c r="U3" s="17" t="s">
        <v>12</v>
      </c>
      <c r="V3" s="17"/>
      <c r="W3" s="17" t="s">
        <v>25</v>
      </c>
      <c r="X3" s="17"/>
      <c r="Y3" s="17" t="s">
        <v>26</v>
      </c>
      <c r="Z3" s="17"/>
      <c r="AA3" s="17" t="s">
        <v>12</v>
      </c>
      <c r="AB3" s="17"/>
      <c r="AC3" s="17" t="s">
        <v>25</v>
      </c>
      <c r="AD3" s="17"/>
      <c r="AE3" s="17" t="s">
        <v>26</v>
      </c>
      <c r="AF3" s="17"/>
      <c r="AG3" s="17" t="s">
        <v>12</v>
      </c>
      <c r="AH3" s="17"/>
      <c r="AI3" s="17" t="s">
        <v>25</v>
      </c>
      <c r="AJ3" s="17"/>
      <c r="AK3" s="17" t="s">
        <v>26</v>
      </c>
      <c r="AL3" s="17"/>
      <c r="AM3" s="17" t="s">
        <v>12</v>
      </c>
      <c r="AN3" s="17"/>
      <c r="AO3" s="17" t="s">
        <v>25</v>
      </c>
      <c r="AP3" s="17"/>
      <c r="AQ3" s="17" t="s">
        <v>26</v>
      </c>
      <c r="AR3" s="17"/>
      <c r="AS3" s="17" t="s">
        <v>12</v>
      </c>
      <c r="AT3" s="17"/>
      <c r="AU3" s="17" t="s">
        <v>25</v>
      </c>
      <c r="AV3" s="17"/>
      <c r="AW3" s="17" t="s">
        <v>26</v>
      </c>
      <c r="AX3" s="17"/>
      <c r="AY3" s="17" t="s">
        <v>12</v>
      </c>
      <c r="AZ3" s="17"/>
      <c r="BA3" s="17" t="s">
        <v>25</v>
      </c>
      <c r="BB3" s="17"/>
      <c r="BC3" s="17" t="s">
        <v>26</v>
      </c>
      <c r="BD3" s="17"/>
      <c r="BE3" s="17" t="s">
        <v>12</v>
      </c>
      <c r="BF3" s="17"/>
      <c r="BG3" s="17" t="s">
        <v>25</v>
      </c>
      <c r="BH3" s="17"/>
      <c r="BI3" s="17" t="s">
        <v>26</v>
      </c>
      <c r="BJ3" s="17"/>
      <c r="BK3" s="17" t="s">
        <v>12</v>
      </c>
      <c r="BL3" s="17"/>
    </row>
    <row r="4" spans="1:64" s="1" customFormat="1" ht="18.75" x14ac:dyDescent="0.3">
      <c r="A4" s="12" t="s">
        <v>9</v>
      </c>
      <c r="B4" s="18">
        <v>504.69</v>
      </c>
      <c r="C4" s="18"/>
      <c r="D4" s="18">
        <v>241.2</v>
      </c>
      <c r="E4" s="18"/>
      <c r="F4" s="18">
        <v>146548.29999999999</v>
      </c>
      <c r="G4" s="18"/>
      <c r="H4" s="18">
        <v>43029.27</v>
      </c>
      <c r="I4" s="18"/>
      <c r="J4" s="18">
        <v>65.507360000000006</v>
      </c>
      <c r="K4" s="18"/>
      <c r="L4" s="18">
        <v>24.691839999999999</v>
      </c>
      <c r="M4" s="18"/>
      <c r="N4" s="18">
        <v>9.5624160000000007</v>
      </c>
      <c r="O4" s="18"/>
      <c r="P4" s="7"/>
      <c r="Q4" s="18">
        <v>182.3</v>
      </c>
      <c r="R4" s="18"/>
      <c r="S4" s="18">
        <v>127.3715</v>
      </c>
      <c r="T4" s="18"/>
      <c r="U4" s="18">
        <v>937.9</v>
      </c>
      <c r="V4" s="18"/>
      <c r="W4" s="18">
        <v>5.944</v>
      </c>
      <c r="X4" s="18"/>
      <c r="Y4" s="18">
        <v>4.4262930000000003</v>
      </c>
      <c r="Z4" s="18"/>
      <c r="AA4" s="18">
        <v>20.02</v>
      </c>
      <c r="AB4" s="18"/>
      <c r="AC4" s="19">
        <v>0.63929999999999998</v>
      </c>
      <c r="AD4" s="18"/>
      <c r="AE4" s="18">
        <v>0.4745375</v>
      </c>
      <c r="AF4" s="18"/>
      <c r="AG4" s="18">
        <v>1.5269999999999999</v>
      </c>
      <c r="AH4" s="18"/>
      <c r="AI4" s="18">
        <v>0.10290000000000001</v>
      </c>
      <c r="AJ4" s="18"/>
      <c r="AK4" s="18">
        <v>8.8594179999999995E-2</v>
      </c>
      <c r="AL4" s="18"/>
      <c r="AM4" s="18">
        <v>0.19567000000000001</v>
      </c>
      <c r="AN4" s="18"/>
      <c r="AO4" s="18">
        <v>2.291E-2</v>
      </c>
      <c r="AP4" s="18"/>
      <c r="AQ4" s="18">
        <v>1.9585350000000001E-2</v>
      </c>
      <c r="AR4" s="18"/>
      <c r="AS4" s="18">
        <v>3.30183E-2</v>
      </c>
      <c r="AT4" s="18"/>
      <c r="AU4" s="18">
        <v>6.1060000000000003E-3</v>
      </c>
      <c r="AV4" s="18"/>
      <c r="AW4" s="18">
        <v>5.3845940000000004E-3</v>
      </c>
      <c r="AX4" s="18"/>
      <c r="AY4" s="18">
        <v>6.5410199999999998E-3</v>
      </c>
      <c r="AZ4" s="18"/>
      <c r="BA4" s="18">
        <v>1.836E-3</v>
      </c>
      <c r="BB4" s="18"/>
      <c r="BC4" s="18">
        <v>1.6763150000000001E-3</v>
      </c>
      <c r="BD4" s="18"/>
      <c r="BE4" s="18">
        <v>1.4284079999999999E-3</v>
      </c>
      <c r="BF4" s="18"/>
      <c r="BG4" s="18">
        <v>6.0380000000000004E-4</v>
      </c>
      <c r="BH4" s="18"/>
      <c r="BI4" s="18">
        <v>5.6710189999999996E-4</v>
      </c>
      <c r="BJ4" s="18"/>
      <c r="BK4" s="18">
        <v>3.3191900000000002E-4</v>
      </c>
      <c r="BL4" s="18"/>
    </row>
    <row r="5" spans="1:64" ht="18.75" x14ac:dyDescent="0.3">
      <c r="A5" s="9"/>
      <c r="B5" s="4" t="s">
        <v>4</v>
      </c>
      <c r="C5" s="4" t="s">
        <v>5</v>
      </c>
      <c r="D5" s="4" t="s">
        <v>4</v>
      </c>
      <c r="E5" s="4" t="s">
        <v>5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  <c r="L5" s="4" t="s">
        <v>4</v>
      </c>
      <c r="M5" s="4" t="s">
        <v>5</v>
      </c>
      <c r="N5" s="4" t="s">
        <v>4</v>
      </c>
      <c r="O5" s="4" t="s">
        <v>5</v>
      </c>
      <c r="P5" s="3"/>
      <c r="Q5" s="4" t="s">
        <v>4</v>
      </c>
      <c r="R5" s="4" t="s">
        <v>5</v>
      </c>
      <c r="S5" s="4" t="s">
        <v>4</v>
      </c>
      <c r="T5" s="4" t="s">
        <v>5</v>
      </c>
      <c r="U5" s="4" t="s">
        <v>4</v>
      </c>
      <c r="V5" s="4" t="s">
        <v>5</v>
      </c>
      <c r="W5" s="4" t="s">
        <v>4</v>
      </c>
      <c r="X5" s="4" t="s">
        <v>5</v>
      </c>
      <c r="Y5" s="4" t="s">
        <v>4</v>
      </c>
      <c r="Z5" s="4" t="s">
        <v>5</v>
      </c>
      <c r="AA5" s="4" t="s">
        <v>4</v>
      </c>
      <c r="AB5" s="4" t="s">
        <v>5</v>
      </c>
      <c r="AC5" s="4" t="s">
        <v>4</v>
      </c>
      <c r="AD5" s="4" t="s">
        <v>5</v>
      </c>
      <c r="AE5" s="4" t="s">
        <v>4</v>
      </c>
      <c r="AF5" s="4" t="s">
        <v>5</v>
      </c>
      <c r="AG5" s="4" t="s">
        <v>4</v>
      </c>
      <c r="AH5" s="4" t="s">
        <v>5</v>
      </c>
      <c r="AI5" s="4" t="s">
        <v>4</v>
      </c>
      <c r="AJ5" s="4" t="s">
        <v>5</v>
      </c>
      <c r="AK5" s="4" t="s">
        <v>4</v>
      </c>
      <c r="AL5" s="4" t="s">
        <v>5</v>
      </c>
      <c r="AM5" s="4" t="s">
        <v>4</v>
      </c>
      <c r="AN5" s="4" t="s">
        <v>5</v>
      </c>
      <c r="AO5" s="4" t="s">
        <v>4</v>
      </c>
      <c r="AP5" s="4" t="s">
        <v>5</v>
      </c>
      <c r="AQ5" s="4" t="s">
        <v>4</v>
      </c>
      <c r="AR5" s="4" t="s">
        <v>5</v>
      </c>
      <c r="AS5" s="4" t="s">
        <v>4</v>
      </c>
      <c r="AT5" s="4" t="s">
        <v>5</v>
      </c>
      <c r="AU5" s="4" t="s">
        <v>4</v>
      </c>
      <c r="AV5" s="4" t="s">
        <v>5</v>
      </c>
      <c r="AW5" s="4" t="s">
        <v>4</v>
      </c>
      <c r="AX5" s="4" t="s">
        <v>5</v>
      </c>
      <c r="AY5" s="4" t="s">
        <v>4</v>
      </c>
      <c r="AZ5" s="4" t="s">
        <v>5</v>
      </c>
      <c r="BA5" s="4" t="s">
        <v>4</v>
      </c>
      <c r="BB5" s="4" t="s">
        <v>5</v>
      </c>
      <c r="BC5" s="4" t="s">
        <v>4</v>
      </c>
      <c r="BD5" s="4" t="s">
        <v>5</v>
      </c>
      <c r="BE5" s="4" t="s">
        <v>4</v>
      </c>
      <c r="BF5" s="4" t="s">
        <v>5</v>
      </c>
      <c r="BG5" s="4" t="s">
        <v>4</v>
      </c>
      <c r="BH5" s="4" t="s">
        <v>5</v>
      </c>
      <c r="BI5" s="4" t="s">
        <v>4</v>
      </c>
      <c r="BJ5" s="4" t="s">
        <v>5</v>
      </c>
      <c r="BK5" s="4" t="s">
        <v>4</v>
      </c>
      <c r="BL5" s="4" t="s">
        <v>5</v>
      </c>
    </row>
    <row r="6" spans="1:64" ht="18.75" x14ac:dyDescent="0.3">
      <c r="A6" s="9" t="s">
        <v>10</v>
      </c>
      <c r="B6" s="4">
        <v>1</v>
      </c>
      <c r="C6" s="5">
        <f>B6</f>
        <v>1</v>
      </c>
      <c r="D6" s="4">
        <v>1</v>
      </c>
      <c r="E6" s="5">
        <f>D6</f>
        <v>1</v>
      </c>
      <c r="F6" s="2">
        <v>1</v>
      </c>
      <c r="G6" s="5">
        <f>F6</f>
        <v>1</v>
      </c>
      <c r="H6" s="2">
        <v>1</v>
      </c>
      <c r="I6" s="5">
        <f>H6</f>
        <v>1</v>
      </c>
      <c r="J6" s="2">
        <v>1</v>
      </c>
      <c r="K6" s="5">
        <f>J6</f>
        <v>1</v>
      </c>
      <c r="L6" s="2">
        <v>1</v>
      </c>
      <c r="M6" s="5">
        <f>L6</f>
        <v>1</v>
      </c>
      <c r="N6" s="2">
        <v>1</v>
      </c>
      <c r="O6" s="5">
        <f>N6</f>
        <v>1</v>
      </c>
      <c r="P6" s="3"/>
      <c r="Q6" s="2">
        <v>1</v>
      </c>
      <c r="R6" s="5">
        <f>Q6</f>
        <v>1</v>
      </c>
      <c r="S6" s="2">
        <v>1</v>
      </c>
      <c r="T6" s="5">
        <f>S6</f>
        <v>1</v>
      </c>
      <c r="U6" s="2">
        <v>1</v>
      </c>
      <c r="V6" s="5">
        <f>U6</f>
        <v>1</v>
      </c>
      <c r="W6" s="2">
        <v>1</v>
      </c>
      <c r="X6" s="5">
        <f>W6</f>
        <v>1</v>
      </c>
      <c r="Y6" s="2">
        <v>1</v>
      </c>
      <c r="Z6" s="5">
        <f>Y6</f>
        <v>1</v>
      </c>
      <c r="AA6" s="2">
        <v>1</v>
      </c>
      <c r="AB6" s="5">
        <f>AA6</f>
        <v>1</v>
      </c>
      <c r="AC6" s="2">
        <v>1</v>
      </c>
      <c r="AD6" s="5">
        <f>AC6</f>
        <v>1</v>
      </c>
      <c r="AE6" s="2">
        <v>1</v>
      </c>
      <c r="AF6" s="5">
        <f>AE6</f>
        <v>1</v>
      </c>
      <c r="AG6" s="2">
        <v>1</v>
      </c>
      <c r="AH6" s="5">
        <f>AG6</f>
        <v>1</v>
      </c>
      <c r="AI6" s="2">
        <v>1</v>
      </c>
      <c r="AJ6" s="5">
        <f>AI6</f>
        <v>1</v>
      </c>
      <c r="AK6" s="2">
        <v>1</v>
      </c>
      <c r="AL6" s="5">
        <f>AK6</f>
        <v>1</v>
      </c>
      <c r="AM6" s="2">
        <v>1</v>
      </c>
      <c r="AN6" s="5">
        <f>AM6</f>
        <v>1</v>
      </c>
      <c r="AO6" s="2">
        <v>1</v>
      </c>
      <c r="AP6" s="5">
        <f>AO6</f>
        <v>1</v>
      </c>
      <c r="AQ6" s="2">
        <v>1</v>
      </c>
      <c r="AR6" s="5">
        <f>AQ6</f>
        <v>1</v>
      </c>
      <c r="AS6" s="2">
        <v>1</v>
      </c>
      <c r="AT6" s="5">
        <f>AS6</f>
        <v>1</v>
      </c>
      <c r="AU6" s="2">
        <v>1</v>
      </c>
      <c r="AV6" s="5">
        <f>AU6</f>
        <v>1</v>
      </c>
      <c r="AW6" s="2">
        <v>1</v>
      </c>
      <c r="AX6" s="5">
        <f>AW6</f>
        <v>1</v>
      </c>
      <c r="AY6" s="2">
        <v>1</v>
      </c>
      <c r="AZ6" s="5">
        <f>AY6</f>
        <v>1</v>
      </c>
      <c r="BA6" s="2">
        <v>1</v>
      </c>
      <c r="BB6" s="5">
        <f>BA6</f>
        <v>1</v>
      </c>
      <c r="BC6" s="2">
        <v>1</v>
      </c>
      <c r="BD6" s="5">
        <f>BC6</f>
        <v>1</v>
      </c>
      <c r="BE6" s="2">
        <v>1</v>
      </c>
      <c r="BF6" s="5">
        <f>BE6</f>
        <v>1</v>
      </c>
      <c r="BG6" s="2">
        <v>1</v>
      </c>
      <c r="BH6" s="5">
        <f>BG6</f>
        <v>1</v>
      </c>
      <c r="BI6" s="2">
        <v>1</v>
      </c>
      <c r="BJ6" s="5">
        <f>BI6</f>
        <v>1</v>
      </c>
      <c r="BK6" s="2">
        <v>1</v>
      </c>
      <c r="BL6" s="5">
        <f>BK6</f>
        <v>1</v>
      </c>
    </row>
    <row r="7" spans="1:64" ht="18.75" x14ac:dyDescent="0.3">
      <c r="A7" s="9" t="s">
        <v>22</v>
      </c>
      <c r="B7" s="6">
        <v>3.1472914459677601E-3</v>
      </c>
      <c r="C7" s="8">
        <f>B7/B6</f>
        <v>3.1472914459677601E-3</v>
      </c>
      <c r="D7" s="6">
        <v>1.5896590909090899E-3</v>
      </c>
      <c r="E7" s="8">
        <f>D7/D6</f>
        <v>1.5896590909090899E-3</v>
      </c>
      <c r="F7" s="6">
        <v>1.37660524562519E-4</v>
      </c>
      <c r="G7" s="8">
        <f>F7/F6</f>
        <v>1.37660524562519E-4</v>
      </c>
      <c r="H7" s="6">
        <v>1.3554295970964799E-3</v>
      </c>
      <c r="I7" s="8">
        <f>H7/H6</f>
        <v>1.3554295970964799E-3</v>
      </c>
      <c r="J7" s="6">
        <v>1.13152E-3</v>
      </c>
      <c r="K7" s="8">
        <f>J7/J6</f>
        <v>1.13152E-3</v>
      </c>
      <c r="L7" s="6">
        <v>2.4397969543147198E-3</v>
      </c>
      <c r="M7" s="8">
        <f>L7/L6</f>
        <v>2.4397969543147198E-3</v>
      </c>
      <c r="N7" s="6">
        <v>3.9268999999999997E-3</v>
      </c>
      <c r="O7" s="8">
        <f>N7/N6</f>
        <v>3.9268999999999997E-3</v>
      </c>
      <c r="P7" s="3"/>
      <c r="Q7" s="6">
        <v>0.118134285714285</v>
      </c>
      <c r="R7" s="8">
        <f>Q7/Q6</f>
        <v>0.118134285714285</v>
      </c>
      <c r="S7" s="6">
        <v>0.123864569987302</v>
      </c>
      <c r="T7" s="8">
        <f>S7/S6</f>
        <v>0.123864569987302</v>
      </c>
      <c r="U7" s="6">
        <v>0.103837142857142</v>
      </c>
      <c r="V7" s="8">
        <f>U7/U6</f>
        <v>0.103837142857142</v>
      </c>
      <c r="W7" s="6">
        <v>0.113534285714285</v>
      </c>
      <c r="X7" s="8">
        <f>W7/W6</f>
        <v>0.113534285714285</v>
      </c>
      <c r="Y7" s="6">
        <v>0.117717457438381</v>
      </c>
      <c r="Z7" s="8">
        <f>Y7/Y6</f>
        <v>0.117717457438381</v>
      </c>
      <c r="AA7" s="6">
        <v>9.0137142857142805E-2</v>
      </c>
      <c r="AB7" s="8">
        <f>AA7/AA6</f>
        <v>9.0137142857142805E-2</v>
      </c>
      <c r="AC7" s="6">
        <v>0.112551428571428</v>
      </c>
      <c r="AD7" s="8">
        <f>AC7/AC6</f>
        <v>0.112551428571428</v>
      </c>
      <c r="AE7" s="6">
        <v>0.116392892676199</v>
      </c>
      <c r="AF7" s="8">
        <f>AE7/AE6</f>
        <v>0.116392892676199</v>
      </c>
      <c r="AG7" s="6">
        <v>8.6157142857142793E-2</v>
      </c>
      <c r="AH7" s="8">
        <f>AG7/AG6</f>
        <v>8.6157142857142793E-2</v>
      </c>
      <c r="AI7" s="6">
        <v>0.112294285714285</v>
      </c>
      <c r="AJ7" s="8">
        <f>AI7/AI6</f>
        <v>0.112294285714285</v>
      </c>
      <c r="AK7" s="6">
        <v>0.116785288589373</v>
      </c>
      <c r="AL7" s="8">
        <f>AK7/AK6</f>
        <v>0.116785288589373</v>
      </c>
      <c r="AM7" s="6">
        <v>8.5537142857142798E-2</v>
      </c>
      <c r="AN7" s="8">
        <f>AM7/AM6</f>
        <v>8.5537142857142798E-2</v>
      </c>
      <c r="AO7" s="6">
        <v>0.111614285714285</v>
      </c>
      <c r="AP7" s="8">
        <f>AO7/AO6</f>
        <v>0.111614285714285</v>
      </c>
      <c r="AQ7" s="6">
        <v>0.116204605338526</v>
      </c>
      <c r="AR7" s="8">
        <f>AQ7/AQ6</f>
        <v>0.116204605338526</v>
      </c>
      <c r="AS7" s="6">
        <v>8.4631428571428496E-2</v>
      </c>
      <c r="AT7" s="8">
        <f>AS7/AS6</f>
        <v>8.4631428571428496E-2</v>
      </c>
      <c r="AU7" s="6">
        <v>0.10674</v>
      </c>
      <c r="AV7" s="8">
        <f>AU7/AU6</f>
        <v>0.10674</v>
      </c>
      <c r="AW7" s="6">
        <v>0.109959712172536</v>
      </c>
      <c r="AX7" s="8">
        <f>AW7/AW6</f>
        <v>0.109959712172536</v>
      </c>
      <c r="AY7" s="6">
        <v>7.9310000000000005E-2</v>
      </c>
      <c r="AZ7" s="8">
        <f>AY7/AY6</f>
        <v>7.9310000000000005E-2</v>
      </c>
      <c r="BA7" s="6">
        <v>0.11108</v>
      </c>
      <c r="BB7" s="8">
        <f>BA7/BA6</f>
        <v>0.11108</v>
      </c>
      <c r="BC7" s="6">
        <v>0.11485680105549601</v>
      </c>
      <c r="BD7" s="8">
        <f>BC7/BC6</f>
        <v>0.11485680105549601</v>
      </c>
      <c r="BE7" s="6">
        <v>8.1577142857142806E-2</v>
      </c>
      <c r="BF7" s="8">
        <f>BE7/BE6</f>
        <v>8.1577142857142806E-2</v>
      </c>
      <c r="BG7" s="6">
        <v>0.111157142857142</v>
      </c>
      <c r="BH7" s="8">
        <f>BG7/BG6</f>
        <v>0.111157142857142</v>
      </c>
      <c r="BI7" s="6">
        <v>0.113245827145232</v>
      </c>
      <c r="BJ7" s="8">
        <f>BI7/BI6</f>
        <v>0.113245827145232</v>
      </c>
      <c r="BK7" s="6">
        <v>8.16514285714285E-2</v>
      </c>
      <c r="BL7" s="8">
        <f>BK7/BK6</f>
        <v>8.16514285714285E-2</v>
      </c>
    </row>
    <row r="8" spans="1:64" ht="18.75" x14ac:dyDescent="0.3">
      <c r="A8" s="9" t="s">
        <v>23</v>
      </c>
      <c r="B8" s="6">
        <v>1.5170782379742599E-3</v>
      </c>
      <c r="C8" s="8">
        <f t="shared" ref="C8:E9" si="0">B8/B7</f>
        <v>0.48202661368330119</v>
      </c>
      <c r="D8" s="6">
        <v>6.0886363636363601E-4</v>
      </c>
      <c r="E8" s="8">
        <f t="shared" si="0"/>
        <v>0.38301522624919582</v>
      </c>
      <c r="F8" s="6">
        <v>4.7749054652278701E-6</v>
      </c>
      <c r="G8" s="8">
        <f t="shared" ref="G8" si="1">F8/F7</f>
        <v>3.4686090877558223E-2</v>
      </c>
      <c r="H8" s="6">
        <v>1.81566935623497E-5</v>
      </c>
      <c r="I8" s="8">
        <f>H8/H7</f>
        <v>1.3395526850855169E-2</v>
      </c>
      <c r="J8" s="6">
        <v>5.2880000000000002E-5</v>
      </c>
      <c r="K8" s="8">
        <f t="shared" ref="K8" si="2">J8/J7</f>
        <v>4.6733597285067874E-2</v>
      </c>
      <c r="L8" s="6">
        <v>1.45888324873096E-4</v>
      </c>
      <c r="M8" s="8">
        <f t="shared" ref="M8" si="3">L8/L7</f>
        <v>5.9795272969374008E-2</v>
      </c>
      <c r="N8" s="6">
        <v>4.2640000000000001E-4</v>
      </c>
      <c r="O8" s="8">
        <f t="shared" ref="O8" si="4">N8/N7</f>
        <v>0.10858437953602079</v>
      </c>
      <c r="P8" s="3"/>
      <c r="Q8" s="6">
        <v>6.2991428571428504E-2</v>
      </c>
      <c r="R8" s="8">
        <f t="shared" ref="R8" si="5">Q8/Q7</f>
        <v>0.5332188550559922</v>
      </c>
      <c r="S8" s="6">
        <v>6.5905212780015196E-2</v>
      </c>
      <c r="T8" s="8">
        <f t="shared" ref="T8" si="6">S8/S7</f>
        <v>0.53207477155712468</v>
      </c>
      <c r="U8" s="6">
        <v>4.8657142857142802E-2</v>
      </c>
      <c r="V8" s="8">
        <f t="shared" ref="V8" si="7">U8/U7</f>
        <v>0.46859092535013952</v>
      </c>
      <c r="W8" s="6">
        <v>6.1148571428571399E-2</v>
      </c>
      <c r="X8" s="8">
        <f t="shared" ref="X8:X9" si="8">W8/W7</f>
        <v>0.53859123738581482</v>
      </c>
      <c r="Y8" s="6">
        <v>6.3753458310851899E-2</v>
      </c>
      <c r="Z8" s="8">
        <f t="shared" ref="Z8:Z9" si="9">Y8/Y7</f>
        <v>0.54158032035497827</v>
      </c>
      <c r="AA8" s="6">
        <v>3.9768571428571403E-2</v>
      </c>
      <c r="AB8" s="8">
        <f t="shared" ref="AB8:AB9" si="10">AA8/AA7</f>
        <v>0.44120071002916189</v>
      </c>
      <c r="AC8" s="6">
        <v>6.114E-2</v>
      </c>
      <c r="AD8" s="8">
        <f t="shared" ref="AD8:AD9" si="11">AC8/AC7</f>
        <v>0.54321833828345412</v>
      </c>
      <c r="AE8" s="6">
        <v>6.3323078158197293E-2</v>
      </c>
      <c r="AF8" s="8">
        <f t="shared" ref="AF8:AF9" si="12">AE8/AE7</f>
        <v>0.54404591811597902</v>
      </c>
      <c r="AG8" s="6">
        <v>3.7308571428571399E-2</v>
      </c>
      <c r="AH8" s="8">
        <f t="shared" ref="AH8:AH9" si="13">AG8/AG7</f>
        <v>0.43302934836677165</v>
      </c>
      <c r="AI8" s="6">
        <v>6.1302857142857103E-2</v>
      </c>
      <c r="AJ8" s="8">
        <f t="shared" ref="AJ8:AJ9" si="14">AI8/AI7</f>
        <v>0.54591252576139537</v>
      </c>
      <c r="AK8" s="6">
        <v>6.3454132856553394E-2</v>
      </c>
      <c r="AL8" s="8">
        <f t="shared" ref="AL8:AL9" si="15">AK8/AK7</f>
        <v>0.5433401212002269</v>
      </c>
      <c r="AM8" s="6">
        <v>3.6760000000000001E-2</v>
      </c>
      <c r="AN8" s="8">
        <f t="shared" ref="AN8:AN9" si="16">AM8/AM7</f>
        <v>0.42975482664172654</v>
      </c>
      <c r="AO8" s="6">
        <v>6.0817142857142799E-2</v>
      </c>
      <c r="AP8" s="8">
        <f t="shared" ref="AP8:AP9" si="17">AO8/AO7</f>
        <v>0.54488672724945897</v>
      </c>
      <c r="AQ8" s="6">
        <v>6.2942490548745497E-2</v>
      </c>
      <c r="AR8" s="8">
        <f t="shared" ref="AR8:AR9" si="18">AQ8/AQ7</f>
        <v>0.54165228964361711</v>
      </c>
      <c r="AS8" s="6">
        <v>3.6062857142857098E-2</v>
      </c>
      <c r="AT8" s="8">
        <f t="shared" ref="AT8:AT9" si="19">AS8/AS7</f>
        <v>0.4261166064616318</v>
      </c>
      <c r="AU8" s="6">
        <v>5.9220000000000002E-2</v>
      </c>
      <c r="AV8" s="8">
        <f t="shared" ref="AV8:AV9" si="20">AU8/AU7</f>
        <v>0.55480607082630695</v>
      </c>
      <c r="AW8" s="6">
        <v>5.9860495881020603E-2</v>
      </c>
      <c r="AX8" s="8">
        <f t="shared" ref="AX8:AX9" si="21">AW8/AW7</f>
        <v>0.5443857090776526</v>
      </c>
      <c r="AY8" s="6">
        <v>3.4340000000000002E-2</v>
      </c>
      <c r="AZ8" s="8">
        <f t="shared" ref="AZ8:AZ9" si="22">AY8/AY7</f>
        <v>0.4329844912369184</v>
      </c>
      <c r="BA8" s="6">
        <v>6.0231428571428498E-2</v>
      </c>
      <c r="BB8" s="8">
        <f t="shared" ref="BB8:BB9" si="23">BA8/BA7</f>
        <v>0.54223468285405563</v>
      </c>
      <c r="BC8" s="6">
        <v>6.2127764310592998E-2</v>
      </c>
      <c r="BD8" s="8">
        <f t="shared" ref="BD8:BD9" si="24">BC8/BC7</f>
        <v>0.54091498056414067</v>
      </c>
      <c r="BE8" s="6">
        <v>3.43142857142857E-2</v>
      </c>
      <c r="BF8" s="8">
        <f t="shared" ref="BF8:BF9" si="25">BE8/BE7</f>
        <v>0.42063603250210152</v>
      </c>
      <c r="BG8" s="6">
        <v>6.04485714285714E-2</v>
      </c>
      <c r="BH8" s="8">
        <f t="shared" ref="BH8:BH9" si="26">BG8/BG7</f>
        <v>0.5438118493766908</v>
      </c>
      <c r="BI8" s="6">
        <v>6.1142731234672801E-2</v>
      </c>
      <c r="BJ8" s="8">
        <f t="shared" ref="BJ8:BJ9" si="27">BI8/BI7</f>
        <v>0.53991156032849108</v>
      </c>
      <c r="BK8" s="6">
        <v>3.4391428571428503E-2</v>
      </c>
      <c r="BL8" s="8">
        <f t="shared" ref="BL8:BL9" si="28">BK8/BK7</f>
        <v>0.42119812443138033</v>
      </c>
    </row>
    <row r="9" spans="1:64" ht="18.75" x14ac:dyDescent="0.3">
      <c r="A9" s="9" t="s">
        <v>24</v>
      </c>
      <c r="B9" s="6">
        <v>1.3967026298738E-4</v>
      </c>
      <c r="C9" s="8">
        <f t="shared" si="0"/>
        <v>9.2065299924070074E-2</v>
      </c>
      <c r="D9" s="6">
        <v>1.13068181818181E-4</v>
      </c>
      <c r="E9" s="8">
        <f t="shared" si="0"/>
        <v>0.18570362075401145</v>
      </c>
      <c r="F9" s="6">
        <v>1.81446407678659E-6</v>
      </c>
      <c r="G9" s="8">
        <f t="shared" ref="G9" si="29">F9/F8</f>
        <v>0.37999999999999989</v>
      </c>
      <c r="H9" s="6">
        <v>8.4298934396623899E-6</v>
      </c>
      <c r="I9" s="8">
        <f>H9/H8</f>
        <v>0.46428571428571591</v>
      </c>
      <c r="J9" s="6">
        <v>1.5999999999999999E-5</v>
      </c>
      <c r="K9" s="8">
        <f t="shared" ref="K9" si="30">J9/J8</f>
        <v>0.30257186081694398</v>
      </c>
      <c r="L9" s="6">
        <v>4.4771573604060899E-5</v>
      </c>
      <c r="M9" s="8">
        <f t="shared" ref="M9" si="31">L9/L8</f>
        <v>0.30688935281837243</v>
      </c>
      <c r="N9" s="6">
        <v>1.5459999999999999E-4</v>
      </c>
      <c r="O9" s="8">
        <f t="shared" ref="O9" si="32">N9/N8</f>
        <v>0.36257035647279545</v>
      </c>
      <c r="P9" s="3"/>
      <c r="Q9" s="6">
        <v>1.98342857142857E-2</v>
      </c>
      <c r="R9" s="8">
        <f t="shared" ref="R9" si="33">Q9/Q8</f>
        <v>0.31487277180568796</v>
      </c>
      <c r="S9" s="6">
        <v>1.33149098263172E-2</v>
      </c>
      <c r="T9" s="8">
        <f t="shared" ref="T9" si="34">S9/S8</f>
        <v>0.2020312091360815</v>
      </c>
      <c r="U9" s="6">
        <v>4.0828571428571398E-3</v>
      </c>
      <c r="V9" s="8">
        <f t="shared" ref="V9" si="35">U9/U8</f>
        <v>8.3910745742806839E-2</v>
      </c>
      <c r="W9" s="6">
        <v>1.38771428571428E-2</v>
      </c>
      <c r="X9" s="8">
        <f t="shared" si="8"/>
        <v>0.22694140734510709</v>
      </c>
      <c r="Y9" s="6">
        <v>8.4491843552330897E-3</v>
      </c>
      <c r="Z9" s="8">
        <f t="shared" si="9"/>
        <v>0.13252903574322489</v>
      </c>
      <c r="AA9" s="6">
        <v>1.79714285714285E-3</v>
      </c>
      <c r="AB9" s="8">
        <f t="shared" si="10"/>
        <v>4.5190028019254105E-2</v>
      </c>
      <c r="AC9" s="6">
        <v>1.16971428571428E-2</v>
      </c>
      <c r="AD9" s="8">
        <f t="shared" si="11"/>
        <v>0.19131735127809618</v>
      </c>
      <c r="AE9" s="6">
        <v>6.7294210748149903E-3</v>
      </c>
      <c r="AF9" s="8">
        <f t="shared" si="12"/>
        <v>0.10627122481322165</v>
      </c>
      <c r="AG9" s="6">
        <v>1.63714285714285E-3</v>
      </c>
      <c r="AH9" s="8">
        <f t="shared" si="13"/>
        <v>4.3881145657834124E-2</v>
      </c>
      <c r="AI9" s="6">
        <v>1.0540000000000001E-2</v>
      </c>
      <c r="AJ9" s="8">
        <f t="shared" si="14"/>
        <v>0.17193325876211796</v>
      </c>
      <c r="AK9" s="6">
        <v>6.1030119653417599E-3</v>
      </c>
      <c r="AL9" s="8">
        <f t="shared" si="15"/>
        <v>9.6179897046870688E-2</v>
      </c>
      <c r="AM9" s="6">
        <v>1.44571428571428E-3</v>
      </c>
      <c r="AN9" s="8">
        <f t="shared" si="16"/>
        <v>3.9328462614643088E-2</v>
      </c>
      <c r="AO9" s="6">
        <v>9.6857142857142801E-3</v>
      </c>
      <c r="AP9" s="8">
        <f t="shared" si="17"/>
        <v>0.15925960725359398</v>
      </c>
      <c r="AQ9" s="6">
        <v>5.37003093137816E-3</v>
      </c>
      <c r="AR9" s="8">
        <f t="shared" si="18"/>
        <v>8.5316467215725542E-2</v>
      </c>
      <c r="AS9" s="6">
        <v>1.4400000000000001E-3</v>
      </c>
      <c r="AT9" s="8">
        <f t="shared" si="19"/>
        <v>3.9930280462684258E-2</v>
      </c>
      <c r="AU9" s="6">
        <v>8.9200000000000008E-3</v>
      </c>
      <c r="AV9" s="8">
        <f t="shared" si="20"/>
        <v>0.15062478892266126</v>
      </c>
      <c r="AW9" s="6">
        <v>4.8004650137299298E-3</v>
      </c>
      <c r="AX9" s="8">
        <f t="shared" si="21"/>
        <v>8.0194207266030479E-2</v>
      </c>
      <c r="AY9" s="6">
        <v>1.6100000000000001E-3</v>
      </c>
      <c r="AZ9" s="8">
        <f t="shared" si="22"/>
        <v>4.6884100174723352E-2</v>
      </c>
      <c r="BA9" s="6">
        <v>8.3685714285714197E-3</v>
      </c>
      <c r="BB9" s="8">
        <f t="shared" si="23"/>
        <v>0.13894027797542813</v>
      </c>
      <c r="BC9" s="6">
        <v>4.5848847625561996E-3</v>
      </c>
      <c r="BD9" s="8">
        <f t="shared" si="24"/>
        <v>7.3797678275290213E-2</v>
      </c>
      <c r="BE9" s="6">
        <v>1.5542857142857101E-3</v>
      </c>
      <c r="BF9" s="8">
        <f t="shared" si="25"/>
        <v>4.5295587010824208E-2</v>
      </c>
      <c r="BG9" s="6">
        <v>8.5257142857142806E-3</v>
      </c>
      <c r="BH9" s="8">
        <f t="shared" si="26"/>
        <v>0.14104079028217609</v>
      </c>
      <c r="BI9" s="6">
        <v>4.5412792843836603E-3</v>
      </c>
      <c r="BJ9" s="8">
        <f t="shared" si="27"/>
        <v>7.4273412271259373E-2</v>
      </c>
      <c r="BK9" s="6">
        <v>1.59428571428571E-3</v>
      </c>
      <c r="BL9" s="8">
        <f t="shared" si="28"/>
        <v>4.6357065714048316E-2</v>
      </c>
    </row>
    <row r="10" spans="1:64" s="13" customFormat="1" ht="18.75" x14ac:dyDescent="0.3">
      <c r="A10" s="9" t="s">
        <v>33</v>
      </c>
      <c r="B10" s="16">
        <f>B4*137*1000*B9</f>
        <v>9657.1553487128112</v>
      </c>
      <c r="C10" s="16"/>
      <c r="D10" s="16">
        <f t="shared" ref="D10" si="36">D4*137*1000*D9</f>
        <v>3736.2702272727001</v>
      </c>
      <c r="E10" s="16"/>
      <c r="F10" s="16">
        <f t="shared" ref="F10" si="37">F4*137*1000*F9</f>
        <v>36429.207743387749</v>
      </c>
      <c r="G10" s="16"/>
      <c r="H10" s="16">
        <f>H4*137*1000*H9</f>
        <v>49694.306041445241</v>
      </c>
      <c r="I10" s="16"/>
      <c r="J10" s="16">
        <f t="shared" ref="J10" si="38">J4*137*1000*J9</f>
        <v>143.59213312</v>
      </c>
      <c r="K10" s="16"/>
      <c r="L10" s="16">
        <f t="shared" ref="L10" si="39">L4*137*1000*L9</f>
        <v>151.45247688121822</v>
      </c>
      <c r="M10" s="16"/>
      <c r="N10" s="16">
        <f t="shared" ref="N10" si="40">N4*137*1000*N9</f>
        <v>202.5338833632</v>
      </c>
      <c r="O10" s="16"/>
      <c r="P10" s="10"/>
      <c r="Q10" s="16">
        <f>Q4*137*1000*Q9</f>
        <v>495363.26914285688</v>
      </c>
      <c r="R10" s="16"/>
      <c r="S10" s="16">
        <f t="shared" ref="S10" si="41">S4*137*1000*S9</f>
        <v>232343.7850611583</v>
      </c>
      <c r="T10" s="16"/>
      <c r="U10" s="16">
        <f t="shared" ref="U10" si="42">U4*137*1000*U9</f>
        <v>524615.70485714241</v>
      </c>
      <c r="V10" s="16"/>
      <c r="W10" s="16">
        <f t="shared" ref="W10" si="43">W4*137*1000*W9</f>
        <v>11300.545988571383</v>
      </c>
      <c r="X10" s="16"/>
      <c r="Y10" s="16">
        <f t="shared" ref="Y10" si="44">Y4*137*1000*Y9</f>
        <v>5123.6034827170506</v>
      </c>
      <c r="Z10" s="16"/>
      <c r="AA10" s="16">
        <f t="shared" ref="AA10" si="45">AA4*137*1000*AA9</f>
        <v>4929.0955999999805</v>
      </c>
      <c r="AB10" s="16"/>
      <c r="AC10" s="16">
        <f t="shared" ref="AC10" si="46">AC4*137*1000*AC9</f>
        <v>1024.4837297142806</v>
      </c>
      <c r="AD10" s="16"/>
      <c r="AE10" s="16">
        <f t="shared" ref="AE10" si="47">AE4*137*1000*AE9</f>
        <v>437.49068350073259</v>
      </c>
      <c r="AF10" s="16"/>
      <c r="AG10" s="16">
        <f t="shared" ref="AG10" si="48">AG4*137*1000*AG9</f>
        <v>342.48864857142706</v>
      </c>
      <c r="AH10" s="16"/>
      <c r="AI10" s="16">
        <f t="shared" ref="AI10" si="49">AI4*137*1000*AI9</f>
        <v>148.58554200000003</v>
      </c>
      <c r="AJ10" s="16"/>
      <c r="AK10" s="16">
        <f t="shared" ref="AK10" si="50">AK4*137*1000*AK9</f>
        <v>74.074713662150899</v>
      </c>
      <c r="AL10" s="16"/>
      <c r="AM10" s="16">
        <f t="shared" ref="AM10" si="51">AM4*137*1000*AM9</f>
        <v>38.754959257142708</v>
      </c>
      <c r="AN10" s="16"/>
      <c r="AO10" s="16">
        <f t="shared" ref="AO10" si="52">AO4*137*1000*AO9</f>
        <v>30.40026085714284</v>
      </c>
      <c r="AP10" s="16"/>
      <c r="AQ10" s="16">
        <f t="shared" ref="AQ10" si="53">AQ4*137*1000*AQ9</f>
        <v>14.408829136355813</v>
      </c>
      <c r="AR10" s="16"/>
      <c r="AS10" s="16">
        <f t="shared" ref="AS10" si="54">AS4*137*1000*AS9</f>
        <v>6.5138502240000005</v>
      </c>
      <c r="AT10" s="16"/>
      <c r="AU10" s="16">
        <f t="shared" ref="AU10" si="55">AU4*137*1000*AU9</f>
        <v>7.4617762399999998</v>
      </c>
      <c r="AV10" s="16"/>
      <c r="AW10" s="16">
        <f t="shared" ref="AW10" si="56">AW4*137*1000*AW9</f>
        <v>3.5412520500891937</v>
      </c>
      <c r="AX10" s="16"/>
      <c r="AY10" s="16">
        <f t="shared" ref="AY10" si="57">AY4*137*1000*AY9</f>
        <v>1.4427527814000001</v>
      </c>
      <c r="AZ10" s="16"/>
      <c r="BA10" s="16">
        <f t="shared" ref="BA10" si="58">BA4*137*1000*BA9</f>
        <v>2.104963508571426</v>
      </c>
      <c r="BB10" s="16"/>
      <c r="BC10" s="16">
        <f t="shared" ref="BC10" si="59">BC4*137*1000*BC9</f>
        <v>1.0529424208019822</v>
      </c>
      <c r="BD10" s="16"/>
      <c r="BE10" s="16">
        <f t="shared" ref="BE10" si="60">BE4*137*1000*BE9</f>
        <v>0.30416111835428494</v>
      </c>
      <c r="BF10" s="16"/>
      <c r="BG10" s="16">
        <f t="shared" ref="BG10" si="61">BG4*137*1000*BG9</f>
        <v>0.7052522011428568</v>
      </c>
      <c r="BH10" s="16"/>
      <c r="BI10" s="16">
        <f t="shared" ref="BI10" si="62">BI4*137*1000*BI9</f>
        <v>0.35282543115283205</v>
      </c>
      <c r="BJ10" s="16"/>
      <c r="BK10" s="16">
        <f t="shared" ref="BK10" si="63">BK4*137*1000*BK9</f>
        <v>7.2496799639999804E-2</v>
      </c>
      <c r="BL10" s="16"/>
    </row>
    <row r="11" spans="1:64" s="13" customFormat="1" ht="18.75" x14ac:dyDescent="0.3">
      <c r="A11" s="9" t="s">
        <v>34</v>
      </c>
      <c r="B11" s="16">
        <f>SUM(B10:O10)</f>
        <v>100014.51785418291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S11" s="16">
        <f>S10+U10</f>
        <v>756959.48991830065</v>
      </c>
      <c r="T11" s="17"/>
      <c r="U11" s="17"/>
      <c r="V11" s="17"/>
      <c r="Y11" s="16">
        <f>Y10+AA10</f>
        <v>10052.69908271703</v>
      </c>
      <c r="Z11" s="17"/>
      <c r="AA11" s="17"/>
      <c r="AB11" s="17"/>
      <c r="AE11" s="16">
        <f>AE10+AG10</f>
        <v>779.97933207215965</v>
      </c>
      <c r="AF11" s="17"/>
      <c r="AG11" s="17"/>
      <c r="AH11" s="17"/>
      <c r="AK11" s="16">
        <f>AK10+AM10</f>
        <v>112.82967291929361</v>
      </c>
      <c r="AL11" s="17"/>
      <c r="AM11" s="17"/>
      <c r="AN11" s="17"/>
      <c r="AQ11" s="16">
        <f>AQ10+AS10</f>
        <v>20.922679360355815</v>
      </c>
      <c r="AR11" s="17"/>
      <c r="AS11" s="17"/>
      <c r="AT11" s="17"/>
      <c r="AW11" s="16">
        <f>AW10+AY10</f>
        <v>4.9840048314891936</v>
      </c>
      <c r="AX11" s="17"/>
      <c r="AY11" s="17"/>
      <c r="AZ11" s="17"/>
      <c r="BC11" s="16">
        <f>BC10+BE10</f>
        <v>1.3571035391562671</v>
      </c>
      <c r="BD11" s="17"/>
      <c r="BE11" s="17"/>
      <c r="BF11" s="17"/>
      <c r="BI11" s="16">
        <f>BI10+BK10</f>
        <v>0.42532223079283182</v>
      </c>
      <c r="BJ11" s="17"/>
      <c r="BK11" s="17"/>
      <c r="BL11" s="17"/>
    </row>
    <row r="13" spans="1:64" ht="15.75" customHeight="1" x14ac:dyDescent="0.25">
      <c r="A13" s="26" t="s">
        <v>28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64" ht="18.75" customHeight="1" x14ac:dyDescent="0.3">
      <c r="A14" s="27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20" t="s">
        <v>13</v>
      </c>
      <c r="R14" s="20"/>
      <c r="S14" s="20"/>
      <c r="T14" s="20"/>
      <c r="U14" s="20"/>
      <c r="V14" s="20"/>
      <c r="W14" s="20" t="s">
        <v>14</v>
      </c>
      <c r="X14" s="20"/>
      <c r="Y14" s="20"/>
      <c r="Z14" s="20"/>
      <c r="AA14" s="20"/>
      <c r="AB14" s="20"/>
      <c r="AC14" s="20" t="s">
        <v>15</v>
      </c>
      <c r="AD14" s="20"/>
      <c r="AE14" s="20"/>
      <c r="AF14" s="20"/>
      <c r="AG14" s="20"/>
      <c r="AH14" s="20"/>
      <c r="AI14" s="20" t="s">
        <v>16</v>
      </c>
      <c r="AJ14" s="20"/>
      <c r="AK14" s="20"/>
      <c r="AL14" s="20"/>
      <c r="AM14" s="20"/>
      <c r="AN14" s="20"/>
      <c r="AO14" s="20" t="s">
        <v>17</v>
      </c>
      <c r="AP14" s="20"/>
      <c r="AQ14" s="20"/>
      <c r="AR14" s="20"/>
      <c r="AS14" s="20"/>
      <c r="AT14" s="20"/>
      <c r="AU14" s="20" t="s">
        <v>18</v>
      </c>
      <c r="AV14" s="20"/>
      <c r="AW14" s="20"/>
      <c r="AX14" s="20"/>
      <c r="AY14" s="20"/>
      <c r="AZ14" s="20"/>
      <c r="BA14" s="20" t="s">
        <v>19</v>
      </c>
      <c r="BB14" s="20"/>
      <c r="BC14" s="20"/>
      <c r="BD14" s="20"/>
      <c r="BE14" s="20"/>
      <c r="BF14" s="20"/>
      <c r="BG14" s="20" t="s">
        <v>20</v>
      </c>
      <c r="BH14" s="20"/>
      <c r="BI14" s="20"/>
      <c r="BJ14" s="20"/>
      <c r="BK14" s="20"/>
      <c r="BL14" s="20"/>
    </row>
    <row r="15" spans="1:64" s="10" customFormat="1" ht="18.75" x14ac:dyDescent="0.3">
      <c r="A15" s="9" t="s">
        <v>0</v>
      </c>
      <c r="B15" s="17" t="s">
        <v>1</v>
      </c>
      <c r="C15" s="17"/>
      <c r="D15" s="17" t="s">
        <v>11</v>
      </c>
      <c r="E15" s="17"/>
      <c r="F15" s="17" t="s">
        <v>2</v>
      </c>
      <c r="G15" s="17"/>
      <c r="H15" s="17" t="s">
        <v>3</v>
      </c>
      <c r="I15" s="17"/>
      <c r="J15" s="17" t="s">
        <v>6</v>
      </c>
      <c r="K15" s="17"/>
      <c r="L15" s="17" t="s">
        <v>7</v>
      </c>
      <c r="M15" s="17"/>
      <c r="N15" s="17" t="s">
        <v>8</v>
      </c>
      <c r="O15" s="17"/>
      <c r="Q15" s="17" t="s">
        <v>25</v>
      </c>
      <c r="R15" s="17"/>
      <c r="S15" s="17" t="s">
        <v>26</v>
      </c>
      <c r="T15" s="17"/>
      <c r="U15" s="17" t="s">
        <v>12</v>
      </c>
      <c r="V15" s="17"/>
      <c r="W15" s="17" t="s">
        <v>25</v>
      </c>
      <c r="X15" s="17"/>
      <c r="Y15" s="17" t="s">
        <v>26</v>
      </c>
      <c r="Z15" s="17"/>
      <c r="AA15" s="17" t="s">
        <v>12</v>
      </c>
      <c r="AB15" s="17"/>
      <c r="AC15" s="17" t="s">
        <v>25</v>
      </c>
      <c r="AD15" s="17"/>
      <c r="AE15" s="17" t="s">
        <v>26</v>
      </c>
      <c r="AF15" s="17"/>
      <c r="AG15" s="17" t="s">
        <v>12</v>
      </c>
      <c r="AH15" s="17"/>
      <c r="AI15" s="17" t="s">
        <v>25</v>
      </c>
      <c r="AJ15" s="17"/>
      <c r="AK15" s="17" t="s">
        <v>26</v>
      </c>
      <c r="AL15" s="17"/>
      <c r="AM15" s="17" t="s">
        <v>12</v>
      </c>
      <c r="AN15" s="17"/>
      <c r="AO15" s="17" t="s">
        <v>25</v>
      </c>
      <c r="AP15" s="17"/>
      <c r="AQ15" s="17" t="s">
        <v>26</v>
      </c>
      <c r="AR15" s="17"/>
      <c r="AS15" s="17" t="s">
        <v>12</v>
      </c>
      <c r="AT15" s="17"/>
      <c r="AU15" s="17" t="s">
        <v>25</v>
      </c>
      <c r="AV15" s="17"/>
      <c r="AW15" s="17" t="s">
        <v>26</v>
      </c>
      <c r="AX15" s="17"/>
      <c r="AY15" s="17" t="s">
        <v>12</v>
      </c>
      <c r="AZ15" s="17"/>
      <c r="BA15" s="17" t="s">
        <v>25</v>
      </c>
      <c r="BB15" s="17"/>
      <c r="BC15" s="17" t="s">
        <v>26</v>
      </c>
      <c r="BD15" s="17"/>
      <c r="BE15" s="17" t="s">
        <v>12</v>
      </c>
      <c r="BF15" s="17"/>
      <c r="BG15" s="17" t="s">
        <v>25</v>
      </c>
      <c r="BH15" s="17"/>
      <c r="BI15" s="17" t="s">
        <v>26</v>
      </c>
      <c r="BJ15" s="17"/>
      <c r="BK15" s="17" t="s">
        <v>12</v>
      </c>
      <c r="BL15" s="17"/>
    </row>
    <row r="16" spans="1:64" s="1" customFormat="1" ht="18.75" x14ac:dyDescent="0.3">
      <c r="A16" s="12" t="s">
        <v>9</v>
      </c>
      <c r="B16" s="18">
        <f>B4</f>
        <v>504.69</v>
      </c>
      <c r="C16" s="18"/>
      <c r="D16" s="18">
        <f t="shared" ref="D16" si="64">D4</f>
        <v>241.2</v>
      </c>
      <c r="E16" s="18"/>
      <c r="F16" s="18">
        <f t="shared" ref="F16" si="65">F4</f>
        <v>146548.29999999999</v>
      </c>
      <c r="G16" s="18"/>
      <c r="H16" s="18">
        <f t="shared" ref="H16" si="66">H4</f>
        <v>43029.27</v>
      </c>
      <c r="I16" s="18"/>
      <c r="J16" s="18">
        <f t="shared" ref="J16" si="67">J4</f>
        <v>65.507360000000006</v>
      </c>
      <c r="K16" s="18"/>
      <c r="L16" s="18">
        <f t="shared" ref="L16" si="68">L4</f>
        <v>24.691839999999999</v>
      </c>
      <c r="M16" s="18"/>
      <c r="N16" s="18">
        <f t="shared" ref="N16" si="69">N4</f>
        <v>9.5624160000000007</v>
      </c>
      <c r="O16" s="18"/>
      <c r="P16" s="7"/>
      <c r="Q16" s="18">
        <v>182.3</v>
      </c>
      <c r="R16" s="18"/>
      <c r="S16" s="18">
        <v>127.3715</v>
      </c>
      <c r="T16" s="18"/>
      <c r="U16" s="18">
        <v>937.9</v>
      </c>
      <c r="V16" s="18"/>
      <c r="W16" s="18">
        <v>5.944</v>
      </c>
      <c r="X16" s="18"/>
      <c r="Y16" s="18">
        <v>4.4262930000000003</v>
      </c>
      <c r="Z16" s="18"/>
      <c r="AA16" s="18">
        <v>20.02</v>
      </c>
      <c r="AB16" s="18"/>
      <c r="AC16" s="19">
        <v>0.63929999999999998</v>
      </c>
      <c r="AD16" s="18"/>
      <c r="AE16" s="18">
        <v>0.4745375</v>
      </c>
      <c r="AF16" s="18"/>
      <c r="AG16" s="18">
        <v>1.5269999999999999</v>
      </c>
      <c r="AH16" s="18"/>
      <c r="AI16" s="18">
        <v>0.10290000000000001</v>
      </c>
      <c r="AJ16" s="18"/>
      <c r="AK16" s="18">
        <v>8.4569510000000001E-2</v>
      </c>
      <c r="AL16" s="18"/>
      <c r="AM16" s="18">
        <v>0.19567000000000001</v>
      </c>
      <c r="AN16" s="18"/>
      <c r="AO16" s="18">
        <v>2.291E-2</v>
      </c>
      <c r="AP16" s="18"/>
      <c r="AQ16" s="18">
        <v>1.9585350000000001E-2</v>
      </c>
      <c r="AR16" s="18"/>
      <c r="AS16" s="18">
        <v>3.30183E-2</v>
      </c>
      <c r="AT16" s="18"/>
      <c r="AU16" s="18">
        <v>6.1060000000000003E-3</v>
      </c>
      <c r="AV16" s="18"/>
      <c r="AW16" s="18">
        <v>5.3845940000000004E-3</v>
      </c>
      <c r="AX16" s="18"/>
      <c r="AY16" s="18">
        <v>6.5410199999999998E-3</v>
      </c>
      <c r="AZ16" s="18"/>
      <c r="BA16" s="18">
        <v>1.836E-3</v>
      </c>
      <c r="BB16" s="18"/>
      <c r="BC16" s="18">
        <v>1.6763150000000001E-3</v>
      </c>
      <c r="BD16" s="18"/>
      <c r="BE16" s="18">
        <v>1.4284079999999999E-3</v>
      </c>
      <c r="BF16" s="18"/>
      <c r="BG16" s="18">
        <v>6.0380000000000004E-4</v>
      </c>
      <c r="BH16" s="18"/>
      <c r="BI16" s="18">
        <v>5.6710189999999996E-4</v>
      </c>
      <c r="BJ16" s="18"/>
      <c r="BK16" s="18">
        <v>3.3191900000000002E-4</v>
      </c>
      <c r="BL16" s="18"/>
    </row>
    <row r="17" spans="1:64" ht="18.75" x14ac:dyDescent="0.3">
      <c r="A17" s="9"/>
      <c r="B17" s="4" t="s">
        <v>4</v>
      </c>
      <c r="C17" s="4" t="s">
        <v>5</v>
      </c>
      <c r="D17" s="4" t="s">
        <v>4</v>
      </c>
      <c r="E17" s="4" t="s">
        <v>5</v>
      </c>
      <c r="F17" s="4" t="s">
        <v>4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4</v>
      </c>
      <c r="M17" s="4" t="s">
        <v>5</v>
      </c>
      <c r="N17" s="4" t="s">
        <v>4</v>
      </c>
      <c r="O17" s="4" t="s">
        <v>5</v>
      </c>
      <c r="P17" s="3"/>
      <c r="Q17" s="4" t="s">
        <v>4</v>
      </c>
      <c r="R17" s="4" t="s">
        <v>5</v>
      </c>
      <c r="S17" s="4" t="s">
        <v>4</v>
      </c>
      <c r="T17" s="4" t="s">
        <v>5</v>
      </c>
      <c r="U17" s="4" t="s">
        <v>4</v>
      </c>
      <c r="V17" s="4" t="s">
        <v>5</v>
      </c>
      <c r="W17" s="4" t="s">
        <v>4</v>
      </c>
      <c r="X17" s="4" t="s">
        <v>5</v>
      </c>
      <c r="Y17" s="4" t="s">
        <v>4</v>
      </c>
      <c r="Z17" s="4" t="s">
        <v>5</v>
      </c>
      <c r="AA17" s="4" t="s">
        <v>4</v>
      </c>
      <c r="AB17" s="4" t="s">
        <v>5</v>
      </c>
      <c r="AC17" s="4" t="s">
        <v>4</v>
      </c>
      <c r="AD17" s="4" t="s">
        <v>5</v>
      </c>
      <c r="AE17" s="4" t="s">
        <v>4</v>
      </c>
      <c r="AF17" s="4" t="s">
        <v>5</v>
      </c>
      <c r="AG17" s="4" t="s">
        <v>4</v>
      </c>
      <c r="AH17" s="4" t="s">
        <v>5</v>
      </c>
      <c r="AI17" s="4" t="s">
        <v>4</v>
      </c>
      <c r="AJ17" s="4" t="s">
        <v>5</v>
      </c>
      <c r="AK17" s="4" t="s">
        <v>4</v>
      </c>
      <c r="AL17" s="4" t="s">
        <v>5</v>
      </c>
      <c r="AM17" s="4" t="s">
        <v>4</v>
      </c>
      <c r="AN17" s="4" t="s">
        <v>5</v>
      </c>
      <c r="AO17" s="4" t="s">
        <v>4</v>
      </c>
      <c r="AP17" s="4" t="s">
        <v>5</v>
      </c>
      <c r="AQ17" s="4" t="s">
        <v>4</v>
      </c>
      <c r="AR17" s="4" t="s">
        <v>5</v>
      </c>
      <c r="AS17" s="4" t="s">
        <v>4</v>
      </c>
      <c r="AT17" s="4" t="s">
        <v>5</v>
      </c>
      <c r="AU17" s="4" t="s">
        <v>4</v>
      </c>
      <c r="AV17" s="4" t="s">
        <v>5</v>
      </c>
      <c r="AW17" s="4" t="s">
        <v>4</v>
      </c>
      <c r="AX17" s="4" t="s">
        <v>5</v>
      </c>
      <c r="AY17" s="4" t="s">
        <v>4</v>
      </c>
      <c r="AZ17" s="4" t="s">
        <v>5</v>
      </c>
      <c r="BA17" s="4" t="s">
        <v>4</v>
      </c>
      <c r="BB17" s="4" t="s">
        <v>5</v>
      </c>
      <c r="BC17" s="4" t="s">
        <v>4</v>
      </c>
      <c r="BD17" s="4" t="s">
        <v>5</v>
      </c>
      <c r="BE17" s="4" t="s">
        <v>4</v>
      </c>
      <c r="BF17" s="4" t="s">
        <v>5</v>
      </c>
      <c r="BG17" s="4" t="s">
        <v>4</v>
      </c>
      <c r="BH17" s="4" t="s">
        <v>5</v>
      </c>
      <c r="BI17" s="4" t="s">
        <v>4</v>
      </c>
      <c r="BJ17" s="4" t="s">
        <v>5</v>
      </c>
      <c r="BK17" s="4" t="s">
        <v>4</v>
      </c>
      <c r="BL17" s="4" t="s">
        <v>5</v>
      </c>
    </row>
    <row r="18" spans="1:64" ht="18.75" x14ac:dyDescent="0.3">
      <c r="A18" s="9" t="s">
        <v>10</v>
      </c>
      <c r="B18" s="2">
        <f>B6</f>
        <v>1</v>
      </c>
      <c r="C18" s="5">
        <f>B18</f>
        <v>1</v>
      </c>
      <c r="D18" s="2">
        <f>D6</f>
        <v>1</v>
      </c>
      <c r="E18" s="5">
        <f>D18</f>
        <v>1</v>
      </c>
      <c r="F18" s="2">
        <f>F6</f>
        <v>1</v>
      </c>
      <c r="G18" s="5">
        <f>F18</f>
        <v>1</v>
      </c>
      <c r="H18" s="2">
        <f>H6</f>
        <v>1</v>
      </c>
      <c r="I18" s="5">
        <f>H18</f>
        <v>1</v>
      </c>
      <c r="J18" s="2">
        <f>J6</f>
        <v>1</v>
      </c>
      <c r="K18" s="5">
        <f>J18</f>
        <v>1</v>
      </c>
      <c r="L18" s="2">
        <f>L6</f>
        <v>1</v>
      </c>
      <c r="M18" s="5">
        <f>L18</f>
        <v>1</v>
      </c>
      <c r="N18" s="2">
        <f>N6</f>
        <v>1</v>
      </c>
      <c r="O18" s="5">
        <f>N18</f>
        <v>1</v>
      </c>
      <c r="P18" s="3"/>
      <c r="Q18" s="2">
        <f>Q6</f>
        <v>1</v>
      </c>
      <c r="R18" s="5">
        <f>Q18</f>
        <v>1</v>
      </c>
      <c r="S18" s="2">
        <f>S6</f>
        <v>1</v>
      </c>
      <c r="T18" s="5">
        <f>S18</f>
        <v>1</v>
      </c>
      <c r="U18" s="2">
        <f>U6</f>
        <v>1</v>
      </c>
      <c r="V18" s="5">
        <f>U18</f>
        <v>1</v>
      </c>
      <c r="W18" s="2">
        <f>W6</f>
        <v>1</v>
      </c>
      <c r="X18" s="5">
        <f>W18</f>
        <v>1</v>
      </c>
      <c r="Y18" s="2">
        <f>Y6</f>
        <v>1</v>
      </c>
      <c r="Z18" s="5">
        <f>Y18</f>
        <v>1</v>
      </c>
      <c r="AA18" s="2">
        <f>AA6</f>
        <v>1</v>
      </c>
      <c r="AB18" s="5">
        <f>AA18</f>
        <v>1</v>
      </c>
      <c r="AC18" s="2">
        <f>AC6</f>
        <v>1</v>
      </c>
      <c r="AD18" s="5">
        <f>AC18</f>
        <v>1</v>
      </c>
      <c r="AE18" s="2">
        <f>AE6</f>
        <v>1</v>
      </c>
      <c r="AF18" s="5">
        <f>AE18</f>
        <v>1</v>
      </c>
      <c r="AG18" s="2">
        <f>AG6</f>
        <v>1</v>
      </c>
      <c r="AH18" s="5">
        <f>AG18</f>
        <v>1</v>
      </c>
      <c r="AI18" s="2">
        <f>AI6</f>
        <v>1</v>
      </c>
      <c r="AJ18" s="5">
        <f>AI18</f>
        <v>1</v>
      </c>
      <c r="AK18" s="2">
        <f>AK6</f>
        <v>1</v>
      </c>
      <c r="AL18" s="5">
        <f>AK18</f>
        <v>1</v>
      </c>
      <c r="AM18" s="2">
        <f>AM6</f>
        <v>1</v>
      </c>
      <c r="AN18" s="5">
        <f>AM18</f>
        <v>1</v>
      </c>
      <c r="AO18" s="2">
        <f>AO6</f>
        <v>1</v>
      </c>
      <c r="AP18" s="5">
        <f>AO18</f>
        <v>1</v>
      </c>
      <c r="AQ18" s="2">
        <f>AQ6</f>
        <v>1</v>
      </c>
      <c r="AR18" s="5">
        <f>AQ18</f>
        <v>1</v>
      </c>
      <c r="AS18" s="2">
        <f>AS6</f>
        <v>1</v>
      </c>
      <c r="AT18" s="5">
        <f>AS18</f>
        <v>1</v>
      </c>
      <c r="AU18" s="2">
        <f>AU6</f>
        <v>1</v>
      </c>
      <c r="AV18" s="5">
        <f>AU18</f>
        <v>1</v>
      </c>
      <c r="AW18" s="2">
        <f>AW6</f>
        <v>1</v>
      </c>
      <c r="AX18" s="5">
        <f>AW18</f>
        <v>1</v>
      </c>
      <c r="AY18" s="2">
        <f>AY6</f>
        <v>1</v>
      </c>
      <c r="AZ18" s="5">
        <f>AY18</f>
        <v>1</v>
      </c>
      <c r="BA18" s="2">
        <f>BA6</f>
        <v>1</v>
      </c>
      <c r="BB18" s="5">
        <f>BA18</f>
        <v>1</v>
      </c>
      <c r="BC18" s="2">
        <f>BC6</f>
        <v>1</v>
      </c>
      <c r="BD18" s="5">
        <f>BC18</f>
        <v>1</v>
      </c>
      <c r="BE18" s="2">
        <f>BE6</f>
        <v>1</v>
      </c>
      <c r="BF18" s="5">
        <f>BE18</f>
        <v>1</v>
      </c>
      <c r="BG18" s="2">
        <f>BG6</f>
        <v>1</v>
      </c>
      <c r="BH18" s="5">
        <f>BG18</f>
        <v>1</v>
      </c>
      <c r="BI18" s="2">
        <f>BI6</f>
        <v>1</v>
      </c>
      <c r="BJ18" s="5">
        <f>BI18</f>
        <v>1</v>
      </c>
      <c r="BK18" s="2">
        <f>BK6</f>
        <v>1</v>
      </c>
      <c r="BL18" s="5">
        <f>BK18</f>
        <v>1</v>
      </c>
    </row>
    <row r="19" spans="1:64" ht="18.75" x14ac:dyDescent="0.3">
      <c r="A19" s="9" t="s">
        <v>22</v>
      </c>
      <c r="B19" s="6">
        <f>B7</f>
        <v>3.1472914459677601E-3</v>
      </c>
      <c r="C19" s="8">
        <f>B19/B18</f>
        <v>3.1472914459677601E-3</v>
      </c>
      <c r="D19" s="6">
        <f>D7</f>
        <v>1.5896590909090899E-3</v>
      </c>
      <c r="E19" s="8">
        <f>D19/D18</f>
        <v>1.5896590909090899E-3</v>
      </c>
      <c r="F19" s="6">
        <f>F7</f>
        <v>1.37660524562519E-4</v>
      </c>
      <c r="G19" s="8">
        <f>F19/F18</f>
        <v>1.37660524562519E-4</v>
      </c>
      <c r="H19" s="6">
        <f>H7</f>
        <v>1.3554295970964799E-3</v>
      </c>
      <c r="I19" s="8">
        <f>H19/H18</f>
        <v>1.3554295970964799E-3</v>
      </c>
      <c r="J19" s="6">
        <f>J7</f>
        <v>1.13152E-3</v>
      </c>
      <c r="K19" s="8">
        <f>J19/J18</f>
        <v>1.13152E-3</v>
      </c>
      <c r="L19" s="6">
        <f>L7</f>
        <v>2.4397969543147198E-3</v>
      </c>
      <c r="M19" s="8">
        <f>L19/L18</f>
        <v>2.4397969543147198E-3</v>
      </c>
      <c r="N19" s="6">
        <f>N7</f>
        <v>3.9268999999999997E-3</v>
      </c>
      <c r="O19" s="8">
        <f>N19/N18</f>
        <v>3.9268999999999997E-3</v>
      </c>
      <c r="P19" s="3"/>
      <c r="Q19" s="6">
        <f>Q7</f>
        <v>0.118134285714285</v>
      </c>
      <c r="R19" s="8">
        <f>Q19/Q18</f>
        <v>0.118134285714285</v>
      </c>
      <c r="S19" s="6">
        <f>S7</f>
        <v>0.123864569987302</v>
      </c>
      <c r="T19" s="8">
        <f>S19/S18</f>
        <v>0.123864569987302</v>
      </c>
      <c r="U19" s="6">
        <f>U7</f>
        <v>0.103837142857142</v>
      </c>
      <c r="V19" s="8">
        <f>U19/U18</f>
        <v>0.103837142857142</v>
      </c>
      <c r="W19" s="6">
        <f>W7</f>
        <v>0.113534285714285</v>
      </c>
      <c r="X19" s="8">
        <f>W19/W18</f>
        <v>0.113534285714285</v>
      </c>
      <c r="Y19" s="6">
        <f>Y7</f>
        <v>0.117717457438381</v>
      </c>
      <c r="Z19" s="8">
        <f>Y19/Y18</f>
        <v>0.117717457438381</v>
      </c>
      <c r="AA19" s="6">
        <f>AA7</f>
        <v>9.0137142857142805E-2</v>
      </c>
      <c r="AB19" s="8">
        <f>AA19/AA18</f>
        <v>9.0137142857142805E-2</v>
      </c>
      <c r="AC19" s="6">
        <f>AC7</f>
        <v>0.112551428571428</v>
      </c>
      <c r="AD19" s="8">
        <f>AC19/AC18</f>
        <v>0.112551428571428</v>
      </c>
      <c r="AE19" s="6">
        <f>AE7</f>
        <v>0.116392892676199</v>
      </c>
      <c r="AF19" s="8">
        <f>AE19/AE18</f>
        <v>0.116392892676199</v>
      </c>
      <c r="AG19" s="6">
        <f>AG7</f>
        <v>8.6157142857142793E-2</v>
      </c>
      <c r="AH19" s="8">
        <f>AG19/AG18</f>
        <v>8.6157142857142793E-2</v>
      </c>
      <c r="AI19" s="6">
        <f>AI7</f>
        <v>0.112294285714285</v>
      </c>
      <c r="AJ19" s="8">
        <f>AI19/AI18</f>
        <v>0.112294285714285</v>
      </c>
      <c r="AK19" s="6">
        <f>AK7</f>
        <v>0.116785288589373</v>
      </c>
      <c r="AL19" s="8">
        <f>AK19/AK18</f>
        <v>0.116785288589373</v>
      </c>
      <c r="AM19" s="6">
        <f>AM7</f>
        <v>8.5537142857142798E-2</v>
      </c>
      <c r="AN19" s="8">
        <f>AM19/AM18</f>
        <v>8.5537142857142798E-2</v>
      </c>
      <c r="AO19" s="6">
        <f>AO7</f>
        <v>0.111614285714285</v>
      </c>
      <c r="AP19" s="8">
        <f>AO19/AO18</f>
        <v>0.111614285714285</v>
      </c>
      <c r="AQ19" s="6">
        <f>AQ7</f>
        <v>0.116204605338526</v>
      </c>
      <c r="AR19" s="8">
        <f>AQ19/AQ18</f>
        <v>0.116204605338526</v>
      </c>
      <c r="AS19" s="6">
        <f>AS7</f>
        <v>8.4631428571428496E-2</v>
      </c>
      <c r="AT19" s="8">
        <f>AS19/AS18</f>
        <v>8.4631428571428496E-2</v>
      </c>
      <c r="AU19" s="6">
        <f>AU7</f>
        <v>0.10674</v>
      </c>
      <c r="AV19" s="8">
        <f>AU19/AU18</f>
        <v>0.10674</v>
      </c>
      <c r="AW19" s="6">
        <f>AW7</f>
        <v>0.109959712172536</v>
      </c>
      <c r="AX19" s="8">
        <f>AW19/AW18</f>
        <v>0.109959712172536</v>
      </c>
      <c r="AY19" s="6">
        <f>AY7</f>
        <v>7.9310000000000005E-2</v>
      </c>
      <c r="AZ19" s="8">
        <f>AY19/AY18</f>
        <v>7.9310000000000005E-2</v>
      </c>
      <c r="BA19" s="6">
        <f>BA7</f>
        <v>0.11108</v>
      </c>
      <c r="BB19" s="8">
        <f>BA19/BA18</f>
        <v>0.11108</v>
      </c>
      <c r="BC19" s="6">
        <f>BC7</f>
        <v>0.11485680105549601</v>
      </c>
      <c r="BD19" s="8">
        <f>BC19/BC18</f>
        <v>0.11485680105549601</v>
      </c>
      <c r="BE19" s="6">
        <f>BE7</f>
        <v>8.1577142857142806E-2</v>
      </c>
      <c r="BF19" s="8">
        <f>BE19/BE18</f>
        <v>8.1577142857142806E-2</v>
      </c>
      <c r="BG19" s="6">
        <f>BG7</f>
        <v>0.111157142857142</v>
      </c>
      <c r="BH19" s="8">
        <f>BG19/BG18</f>
        <v>0.111157142857142</v>
      </c>
      <c r="BI19" s="6">
        <f>BI7</f>
        <v>0.113245827145232</v>
      </c>
      <c r="BJ19" s="8">
        <f>BI19/BI18</f>
        <v>0.113245827145232</v>
      </c>
      <c r="BK19" s="6">
        <f>BK7</f>
        <v>8.16514285714285E-2</v>
      </c>
      <c r="BL19" s="8">
        <f>BK19/BK18</f>
        <v>8.16514285714285E-2</v>
      </c>
    </row>
    <row r="20" spans="1:64" ht="18.75" x14ac:dyDescent="0.3">
      <c r="A20" s="9" t="s">
        <v>23</v>
      </c>
      <c r="B20" s="6">
        <f>B8</f>
        <v>1.5170782379742599E-3</v>
      </c>
      <c r="C20" s="8">
        <f t="shared" ref="C20" si="70">B20/B19</f>
        <v>0.48202661368330119</v>
      </c>
      <c r="D20" s="6">
        <f>D8</f>
        <v>6.0886363636363601E-4</v>
      </c>
      <c r="E20" s="8">
        <f t="shared" ref="E20" si="71">D20/D19</f>
        <v>0.38301522624919582</v>
      </c>
      <c r="F20" s="6">
        <f>F8</f>
        <v>4.7749054652278701E-6</v>
      </c>
      <c r="G20" s="8">
        <f t="shared" ref="G20" si="72">F20/F19</f>
        <v>3.4686090877558223E-2</v>
      </c>
      <c r="H20" s="6">
        <f>H8</f>
        <v>1.81566935623497E-5</v>
      </c>
      <c r="I20" s="8">
        <f t="shared" ref="I20" si="73">H20/H19</f>
        <v>1.3395526850855169E-2</v>
      </c>
      <c r="J20" s="6">
        <f>J8</f>
        <v>5.2880000000000002E-5</v>
      </c>
      <c r="K20" s="8">
        <f t="shared" ref="K20" si="74">J20/J19</f>
        <v>4.6733597285067874E-2</v>
      </c>
      <c r="L20" s="6">
        <f>L8</f>
        <v>1.45888324873096E-4</v>
      </c>
      <c r="M20" s="8">
        <f t="shared" ref="M20" si="75">L20/L19</f>
        <v>5.9795272969374008E-2</v>
      </c>
      <c r="N20" s="6">
        <f>N8</f>
        <v>4.2640000000000001E-4</v>
      </c>
      <c r="O20" s="8">
        <f t="shared" ref="O20" si="76">N20/N19</f>
        <v>0.10858437953602079</v>
      </c>
      <c r="P20" s="3"/>
      <c r="Q20" s="6">
        <f>Q8</f>
        <v>6.2991428571428504E-2</v>
      </c>
      <c r="R20" s="8">
        <f t="shared" ref="R20:AF21" si="77">Q20/Q19</f>
        <v>0.5332188550559922</v>
      </c>
      <c r="S20" s="6">
        <f>S8</f>
        <v>6.5905212780015196E-2</v>
      </c>
      <c r="T20" s="8">
        <f t="shared" ref="T20" si="78">S20/S19</f>
        <v>0.53207477155712468</v>
      </c>
      <c r="U20" s="6">
        <f>U8</f>
        <v>4.8657142857142802E-2</v>
      </c>
      <c r="V20" s="8">
        <f t="shared" ref="V20" si="79">U20/U19</f>
        <v>0.46859092535013952</v>
      </c>
      <c r="W20" s="6">
        <f>W8</f>
        <v>6.1148571428571399E-2</v>
      </c>
      <c r="X20" s="8">
        <f t="shared" ref="X20" si="80">W20/W19</f>
        <v>0.53859123738581482</v>
      </c>
      <c r="Y20" s="6">
        <f>Y8</f>
        <v>6.3753458310851899E-2</v>
      </c>
      <c r="Z20" s="8">
        <f t="shared" ref="Z20" si="81">Y20/Y19</f>
        <v>0.54158032035497827</v>
      </c>
      <c r="AA20" s="6">
        <f>AA8</f>
        <v>3.9768571428571403E-2</v>
      </c>
      <c r="AB20" s="8">
        <f t="shared" ref="AB20" si="82">AA20/AA19</f>
        <v>0.44120071002916189</v>
      </c>
      <c r="AC20" s="6">
        <f>AC8</f>
        <v>6.114E-2</v>
      </c>
      <c r="AD20" s="8">
        <f t="shared" ref="AD20" si="83">AC20/AC19</f>
        <v>0.54321833828345412</v>
      </c>
      <c r="AE20" s="6">
        <f>AE8</f>
        <v>6.3323078158197293E-2</v>
      </c>
      <c r="AF20" s="8">
        <f t="shared" ref="AF20" si="84">AE20/AE19</f>
        <v>0.54404591811597902</v>
      </c>
      <c r="AG20" s="6">
        <f>AG8</f>
        <v>3.7308571428571399E-2</v>
      </c>
      <c r="AH20" s="8">
        <f t="shared" ref="AH20:AV21" si="85">AG20/AG19</f>
        <v>0.43302934836677165</v>
      </c>
      <c r="AI20" s="6">
        <f>AI8</f>
        <v>6.1302857142857103E-2</v>
      </c>
      <c r="AJ20" s="8">
        <f t="shared" ref="AJ20" si="86">AI20/AI19</f>
        <v>0.54591252576139537</v>
      </c>
      <c r="AK20" s="6">
        <f>AK8</f>
        <v>6.3454132856553394E-2</v>
      </c>
      <c r="AL20" s="8">
        <f t="shared" ref="AL20" si="87">AK20/AK19</f>
        <v>0.5433401212002269</v>
      </c>
      <c r="AM20" s="6">
        <f>AM8</f>
        <v>3.6760000000000001E-2</v>
      </c>
      <c r="AN20" s="8">
        <f t="shared" ref="AN20" si="88">AM20/AM19</f>
        <v>0.42975482664172654</v>
      </c>
      <c r="AO20" s="6">
        <f>AO8</f>
        <v>6.0817142857142799E-2</v>
      </c>
      <c r="AP20" s="8">
        <f t="shared" ref="AP20" si="89">AO20/AO19</f>
        <v>0.54488672724945897</v>
      </c>
      <c r="AQ20" s="6">
        <f>AQ8</f>
        <v>6.2942490548745497E-2</v>
      </c>
      <c r="AR20" s="8">
        <f t="shared" ref="AR20" si="90">AQ20/AQ19</f>
        <v>0.54165228964361711</v>
      </c>
      <c r="AS20" s="6">
        <f>AS8</f>
        <v>3.6062857142857098E-2</v>
      </c>
      <c r="AT20" s="8">
        <f t="shared" ref="AT20" si="91">AS20/AS19</f>
        <v>0.4261166064616318</v>
      </c>
      <c r="AU20" s="6">
        <f>AU8</f>
        <v>5.9220000000000002E-2</v>
      </c>
      <c r="AV20" s="8">
        <f t="shared" ref="AV20" si="92">AU20/AU19</f>
        <v>0.55480607082630695</v>
      </c>
      <c r="AW20" s="6">
        <f>AW8</f>
        <v>5.9860495881020603E-2</v>
      </c>
      <c r="AX20" s="8">
        <f t="shared" ref="AX20:BL21" si="93">AW20/AW19</f>
        <v>0.5443857090776526</v>
      </c>
      <c r="AY20" s="6">
        <f>AY8</f>
        <v>3.4340000000000002E-2</v>
      </c>
      <c r="AZ20" s="8">
        <f t="shared" ref="AZ20" si="94">AY20/AY19</f>
        <v>0.4329844912369184</v>
      </c>
      <c r="BA20" s="6">
        <f>BA8</f>
        <v>6.0231428571428498E-2</v>
      </c>
      <c r="BB20" s="8">
        <f t="shared" ref="BB20" si="95">BA20/BA19</f>
        <v>0.54223468285405563</v>
      </c>
      <c r="BC20" s="6">
        <f>BC8</f>
        <v>6.2127764310592998E-2</v>
      </c>
      <c r="BD20" s="8">
        <f t="shared" ref="BD20" si="96">BC20/BC19</f>
        <v>0.54091498056414067</v>
      </c>
      <c r="BE20" s="6">
        <f>BE8</f>
        <v>3.43142857142857E-2</v>
      </c>
      <c r="BF20" s="8">
        <f t="shared" ref="BF20" si="97">BE20/BE19</f>
        <v>0.42063603250210152</v>
      </c>
      <c r="BG20" s="6">
        <f>BG8</f>
        <v>6.04485714285714E-2</v>
      </c>
      <c r="BH20" s="8">
        <f t="shared" ref="BH20" si="98">BG20/BG19</f>
        <v>0.5438118493766908</v>
      </c>
      <c r="BI20" s="6">
        <f>BI8</f>
        <v>6.1142731234672801E-2</v>
      </c>
      <c r="BJ20" s="8">
        <f t="shared" ref="BJ20" si="99">BI20/BI19</f>
        <v>0.53991156032849108</v>
      </c>
      <c r="BK20" s="6">
        <f>BK8</f>
        <v>3.4391428571428503E-2</v>
      </c>
      <c r="BL20" s="8">
        <f t="shared" ref="BL20" si="100">BK20/BK19</f>
        <v>0.42119812443138033</v>
      </c>
    </row>
    <row r="21" spans="1:64" ht="18.75" x14ac:dyDescent="0.3">
      <c r="A21" s="9" t="s">
        <v>27</v>
      </c>
      <c r="B21" s="6">
        <f>B8-B9</f>
        <v>1.3774079749868798E-3</v>
      </c>
      <c r="C21" s="8">
        <f>B21/B20</f>
        <v>0.90793470007592991</v>
      </c>
      <c r="D21" s="6">
        <f t="shared" ref="D21" si="101">D8-D9</f>
        <v>4.9579545454545503E-4</v>
      </c>
      <c r="E21" s="8">
        <f t="shared" ref="E20:E21" si="102">D21/D20</f>
        <v>0.81429637924598863</v>
      </c>
      <c r="F21" s="6">
        <f t="shared" ref="F21" si="103">F8-F9</f>
        <v>2.9604413884412799E-6</v>
      </c>
      <c r="G21" s="8">
        <f t="shared" ref="G20:G21" si="104">F21/F20</f>
        <v>0.62000000000000011</v>
      </c>
      <c r="H21" s="6">
        <f>H8-H9</f>
        <v>9.7268001226873096E-6</v>
      </c>
      <c r="I21" s="8">
        <f t="shared" ref="I20:I21" si="105">H21/H20</f>
        <v>0.53571428571428414</v>
      </c>
      <c r="J21" s="6">
        <f t="shared" ref="J21" si="106">J8-J9</f>
        <v>3.6879999999999999E-5</v>
      </c>
      <c r="K21" s="8">
        <f t="shared" ref="K20:K21" si="107">J21/J20</f>
        <v>0.69742813918305591</v>
      </c>
      <c r="L21" s="6">
        <f t="shared" ref="L21" si="108">L8-L9</f>
        <v>1.011167512690351E-4</v>
      </c>
      <c r="M21" s="8">
        <f t="shared" ref="M20:M21" si="109">L21/L20</f>
        <v>0.69311064718162751</v>
      </c>
      <c r="N21" s="6">
        <f>N8-N9</f>
        <v>2.7179999999999999E-4</v>
      </c>
      <c r="O21" s="8">
        <f t="shared" ref="O20:O21" si="110">N21/N20</f>
        <v>0.63742964352720444</v>
      </c>
      <c r="P21" s="3"/>
      <c r="Q21" s="6">
        <f>Q8-Q9</f>
        <v>4.3157142857142804E-2</v>
      </c>
      <c r="R21" s="8">
        <f t="shared" si="77"/>
        <v>0.68512722819431204</v>
      </c>
      <c r="S21" s="6">
        <f>S8-S9</f>
        <v>5.2590302953697994E-2</v>
      </c>
      <c r="T21" s="8">
        <f t="shared" si="77"/>
        <v>0.79796879086391848</v>
      </c>
      <c r="U21" s="6">
        <f>U8-U9</f>
        <v>4.4574285714285664E-2</v>
      </c>
      <c r="V21" s="8">
        <f t="shared" si="77"/>
        <v>0.91608925425719323</v>
      </c>
      <c r="W21" s="6">
        <f>W8-W9</f>
        <v>4.7271428571428603E-2</v>
      </c>
      <c r="X21" s="8">
        <f t="shared" si="77"/>
        <v>0.77305859265489296</v>
      </c>
      <c r="Y21" s="6">
        <f>Y8-Y9</f>
        <v>5.5304273955618807E-2</v>
      </c>
      <c r="Z21" s="8">
        <f t="shared" si="77"/>
        <v>0.86747096425677506</v>
      </c>
      <c r="AA21" s="6">
        <f>AA8-AA9</f>
        <v>3.7971428571428552E-2</v>
      </c>
      <c r="AB21" s="8">
        <f t="shared" si="77"/>
        <v>0.95480997198074591</v>
      </c>
      <c r="AC21" s="6">
        <f>AC8-AC9</f>
        <v>4.9442857142857198E-2</v>
      </c>
      <c r="AD21" s="8">
        <f t="shared" si="77"/>
        <v>0.80868264872190376</v>
      </c>
      <c r="AE21" s="6">
        <f>AE8-AE9</f>
        <v>5.6593657083382307E-2</v>
      </c>
      <c r="AF21" s="8">
        <f t="shared" si="77"/>
        <v>0.8937287751867784</v>
      </c>
      <c r="AG21" s="6">
        <f>AG8-AG9</f>
        <v>3.5671428571428548E-2</v>
      </c>
      <c r="AH21" s="8">
        <f t="shared" si="85"/>
        <v>0.95611885434216581</v>
      </c>
      <c r="AI21" s="6">
        <f>AI8-AI9</f>
        <v>5.0762857142857103E-2</v>
      </c>
      <c r="AJ21" s="8">
        <f t="shared" si="85"/>
        <v>0.82806674123788204</v>
      </c>
      <c r="AK21" s="6">
        <f>AK8-AK9</f>
        <v>5.7351120891211638E-2</v>
      </c>
      <c r="AL21" s="8">
        <f t="shared" si="85"/>
        <v>0.90382010295312942</v>
      </c>
      <c r="AM21" s="6">
        <f>AM8-AM9</f>
        <v>3.5314285714285722E-2</v>
      </c>
      <c r="AN21" s="8">
        <f t="shared" si="85"/>
        <v>0.96067153738535693</v>
      </c>
      <c r="AO21" s="6">
        <f>AO8-AO9</f>
        <v>5.1131428571428522E-2</v>
      </c>
      <c r="AP21" s="8">
        <f t="shared" si="85"/>
        <v>0.84074039274640611</v>
      </c>
      <c r="AQ21" s="6">
        <f>AQ8-AQ9</f>
        <v>5.7572459617367337E-2</v>
      </c>
      <c r="AR21" s="8">
        <f t="shared" si="85"/>
        <v>0.9146835327842745</v>
      </c>
      <c r="AS21" s="6">
        <f>AS8-AS9</f>
        <v>3.4622857142857101E-2</v>
      </c>
      <c r="AT21" s="8">
        <f t="shared" si="85"/>
        <v>0.96006971953731579</v>
      </c>
      <c r="AU21" s="6">
        <f>AU8-AU9</f>
        <v>5.0299999999999997E-2</v>
      </c>
      <c r="AV21" s="8">
        <f t="shared" si="85"/>
        <v>0.84937521107733871</v>
      </c>
      <c r="AW21" s="6">
        <f>AW8-AW9</f>
        <v>5.5060030867290673E-2</v>
      </c>
      <c r="AX21" s="8">
        <f t="shared" si="93"/>
        <v>0.91980579273396956</v>
      </c>
      <c r="AY21" s="6">
        <f>AY8-AY9</f>
        <v>3.2730000000000002E-2</v>
      </c>
      <c r="AZ21" s="8">
        <f t="shared" si="93"/>
        <v>0.95311589982527667</v>
      </c>
      <c r="BA21" s="6">
        <f>BA8-BA9</f>
        <v>5.1862857142857079E-2</v>
      </c>
      <c r="BB21" s="8">
        <f t="shared" si="93"/>
        <v>0.86105972202457182</v>
      </c>
      <c r="BC21" s="6">
        <f>BC8-BC9</f>
        <v>5.7542879548036802E-2</v>
      </c>
      <c r="BD21" s="8">
        <f t="shared" si="93"/>
        <v>0.92620232172470984</v>
      </c>
      <c r="BE21" s="6">
        <f>BE8-BE9</f>
        <v>3.2759999999999991E-2</v>
      </c>
      <c r="BF21" s="8">
        <f t="shared" si="93"/>
        <v>0.95470441298917585</v>
      </c>
      <c r="BG21" s="6">
        <f>BG8-BG9</f>
        <v>5.1922857142857118E-2</v>
      </c>
      <c r="BH21" s="8">
        <f t="shared" si="93"/>
        <v>0.85895920971782391</v>
      </c>
      <c r="BI21" s="6">
        <f>BI8-BI9</f>
        <v>5.6601451950289143E-2</v>
      </c>
      <c r="BJ21" s="8">
        <f t="shared" si="93"/>
        <v>0.92572658772874072</v>
      </c>
      <c r="BK21" s="6">
        <f>BK8-BK9</f>
        <v>3.2797142857142796E-2</v>
      </c>
      <c r="BL21" s="8">
        <f t="shared" si="93"/>
        <v>0.9536429342859517</v>
      </c>
    </row>
    <row r="22" spans="1:64" s="13" customFormat="1" ht="18.75" x14ac:dyDescent="0.3">
      <c r="A22" s="9" t="s">
        <v>33</v>
      </c>
      <c r="B22" s="16">
        <f>B16*137*1000*B21</f>
        <v>95237.472232769593</v>
      </c>
      <c r="C22" s="16"/>
      <c r="D22" s="16">
        <f t="shared" ref="D22" si="111">D16*137*1000*D21</f>
        <v>16383.263318181835</v>
      </c>
      <c r="E22" s="16"/>
      <c r="F22" s="16">
        <f t="shared" ref="F22" si="112">F16*137*1000*F21</f>
        <v>59437.128423422153</v>
      </c>
      <c r="G22" s="16"/>
      <c r="H22" s="16">
        <f t="shared" ref="H22" si="113">H16*137*1000*H21</f>
        <v>57339.583893974908</v>
      </c>
      <c r="I22" s="16"/>
      <c r="J22" s="16">
        <f t="shared" ref="J22" si="114">J16*137*1000*J21</f>
        <v>330.97986684160003</v>
      </c>
      <c r="K22" s="16"/>
      <c r="L22" s="16">
        <f t="shared" ref="L22" si="115">L16*137*1000*L21</f>
        <v>342.05593418070919</v>
      </c>
      <c r="M22" s="16"/>
      <c r="N22" s="16">
        <f t="shared" ref="N22" si="116">N16*137*1000*N21</f>
        <v>356.07185962560004</v>
      </c>
      <c r="O22" s="16"/>
      <c r="P22" s="10"/>
      <c r="Q22" s="16">
        <f>Q16*137*1000*Q21</f>
        <v>1077853.9585714275</v>
      </c>
      <c r="R22" s="16"/>
      <c r="S22" s="16">
        <f t="shared" ref="S22" si="117">S16*137*1000*S21</f>
        <v>917695.29085537139</v>
      </c>
      <c r="T22" s="16"/>
      <c r="U22" s="16">
        <f t="shared" ref="U22" si="118">U16*137*1000*U21</f>
        <v>5727452.492285708</v>
      </c>
      <c r="V22" s="16"/>
      <c r="W22" s="16">
        <f t="shared" ref="W22" si="119">W16*137*1000*W21</f>
        <v>38494.447885714311</v>
      </c>
      <c r="X22" s="16"/>
      <c r="Y22" s="16">
        <f t="shared" ref="Y22" si="120">Y16*137*1000*Y21</f>
        <v>33536.630133137784</v>
      </c>
      <c r="Z22" s="16"/>
      <c r="AA22" s="16">
        <f t="shared" ref="AA22" si="121">AA16*137*1000*AA21</f>
        <v>104145.75599999995</v>
      </c>
      <c r="AB22" s="16"/>
      <c r="AC22" s="16">
        <f t="shared" ref="AC22" si="122">AC16*137*1000*AC21</f>
        <v>4330.4081442857187</v>
      </c>
      <c r="AD22" s="16"/>
      <c r="AE22" s="16">
        <f t="shared" ref="AE22" si="123">AE16*137*1000*AE21</f>
        <v>3679.2463191041579</v>
      </c>
      <c r="AF22" s="16"/>
      <c r="AG22" s="16">
        <f t="shared" ref="AG22" si="124">AG16*137*1000*AG21</f>
        <v>7462.4271857142794</v>
      </c>
      <c r="AH22" s="16"/>
      <c r="AI22" s="16">
        <f t="shared" ref="AI22" si="125">AI16*137*1000*AI21</f>
        <v>715.61922599999946</v>
      </c>
      <c r="AJ22" s="16"/>
      <c r="AK22" s="16">
        <f t="shared" ref="AK22" si="126">AK16*137*1000*AK21</f>
        <v>664.47139826571288</v>
      </c>
      <c r="AL22" s="16"/>
      <c r="AM22" s="16">
        <f t="shared" ref="AM22" si="127">AM16*137*1000*AM21</f>
        <v>946.66264114285752</v>
      </c>
      <c r="AN22" s="16"/>
      <c r="AO22" s="16">
        <f t="shared" ref="AO22" si="128">AO16*137*1000*AO21</f>
        <v>160.48468091428558</v>
      </c>
      <c r="AP22" s="16"/>
      <c r="AQ22" s="16">
        <f t="shared" ref="AQ22" si="129">AQ16*137*1000*AQ21</f>
        <v>154.47801775947974</v>
      </c>
      <c r="AR22" s="16"/>
      <c r="AS22" s="16">
        <f t="shared" ref="AS22" si="130">AS16*137*1000*AS21</f>
        <v>156.61674010799982</v>
      </c>
      <c r="AT22" s="16"/>
      <c r="AU22" s="16">
        <f t="shared" ref="AU22" si="131">AU16*137*1000*AU21</f>
        <v>42.077056599999992</v>
      </c>
      <c r="AV22" s="16"/>
      <c r="AW22" s="16">
        <f t="shared" ref="AW22" si="132">AW16*137*1000*AW21</f>
        <v>40.617199923152455</v>
      </c>
      <c r="AX22" s="16"/>
      <c r="AY22" s="16">
        <f t="shared" ref="AY22" si="133">AY16*137*1000*AY21</f>
        <v>29.329999090200001</v>
      </c>
      <c r="AZ22" s="16"/>
      <c r="BA22" s="16">
        <f t="shared" ref="BA22" si="134">BA16*137*1000*BA21</f>
        <v>13.045168182857125</v>
      </c>
      <c r="BB22" s="16"/>
      <c r="BC22" s="16">
        <f t="shared" ref="BC22" si="135">BC16*137*1000*BC21</f>
        <v>13.215018921750723</v>
      </c>
      <c r="BD22" s="16"/>
      <c r="BE22" s="16">
        <f t="shared" ref="BE22" si="136">BE16*137*1000*BE21</f>
        <v>6.4108665129599984</v>
      </c>
      <c r="BF22" s="16"/>
      <c r="BG22" s="16">
        <f t="shared" ref="BG22" si="137">BG16*137*1000*BG21</f>
        <v>4.2950898965714268</v>
      </c>
      <c r="BH22" s="16"/>
      <c r="BI22" s="16">
        <f t="shared" ref="BI22" si="138">BI16*137*1000*BI21</f>
        <v>4.3975343592961709</v>
      </c>
      <c r="BJ22" s="16"/>
      <c r="BK22" s="16">
        <f t="shared" ref="BK22" si="139">BK16*137*1000*BK21</f>
        <v>1.4913812958199972</v>
      </c>
      <c r="BL22" s="16"/>
    </row>
    <row r="23" spans="1:64" s="13" customFormat="1" ht="18.75" x14ac:dyDescent="0.3">
      <c r="A23" s="9" t="s">
        <v>34</v>
      </c>
      <c r="B23" s="16">
        <f>SUM(B22:O22)</f>
        <v>229426.55552899642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S23" s="16">
        <f>S22+U22</f>
        <v>6645147.7831410794</v>
      </c>
      <c r="T23" s="17"/>
      <c r="U23" s="17"/>
      <c r="V23" s="17"/>
      <c r="Y23" s="16">
        <f>Y22+AA22</f>
        <v>137682.38613313774</v>
      </c>
      <c r="Z23" s="17"/>
      <c r="AA23" s="17"/>
      <c r="AB23" s="17"/>
      <c r="AE23" s="16">
        <f>AE22+AG22</f>
        <v>11141.673504818438</v>
      </c>
      <c r="AF23" s="17"/>
      <c r="AG23" s="17"/>
      <c r="AH23" s="17"/>
      <c r="AK23" s="16">
        <f>AK22+AM22</f>
        <v>1611.1340394085705</v>
      </c>
      <c r="AL23" s="17"/>
      <c r="AM23" s="17"/>
      <c r="AN23" s="17"/>
      <c r="AQ23" s="16">
        <f>AQ22+AS22</f>
        <v>311.09475786747953</v>
      </c>
      <c r="AR23" s="17"/>
      <c r="AS23" s="17"/>
      <c r="AT23" s="17"/>
      <c r="AW23" s="16">
        <f>AW22+AY22</f>
        <v>69.94719901335246</v>
      </c>
      <c r="AX23" s="17"/>
      <c r="AY23" s="17"/>
      <c r="AZ23" s="17"/>
      <c r="BC23" s="16">
        <f>BC22+BE22</f>
        <v>19.625885434710721</v>
      </c>
      <c r="BD23" s="17"/>
      <c r="BE23" s="17"/>
      <c r="BF23" s="17"/>
      <c r="BI23" s="16">
        <f>BI22+BK22</f>
        <v>5.8889156551161683</v>
      </c>
      <c r="BJ23" s="17"/>
      <c r="BK23" s="17"/>
      <c r="BL23" s="17"/>
    </row>
    <row r="25" spans="1:64" ht="15.75" customHeight="1" x14ac:dyDescent="0.25">
      <c r="A25" s="22" t="s">
        <v>29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64" ht="18.75" customHeight="1" x14ac:dyDescent="0.3">
      <c r="A26" s="2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Q26" s="20" t="s">
        <v>13</v>
      </c>
      <c r="R26" s="20"/>
      <c r="S26" s="20"/>
      <c r="T26" s="20"/>
      <c r="U26" s="20"/>
      <c r="V26" s="20"/>
      <c r="W26" s="20" t="s">
        <v>14</v>
      </c>
      <c r="X26" s="20"/>
      <c r="Y26" s="20"/>
      <c r="Z26" s="20"/>
      <c r="AA26" s="20"/>
      <c r="AB26" s="20"/>
      <c r="AC26" s="20" t="s">
        <v>15</v>
      </c>
      <c r="AD26" s="20"/>
      <c r="AE26" s="20"/>
      <c r="AF26" s="20"/>
      <c r="AG26" s="20"/>
      <c r="AH26" s="20"/>
      <c r="AI26" s="20" t="s">
        <v>16</v>
      </c>
      <c r="AJ26" s="20"/>
      <c r="AK26" s="20"/>
      <c r="AL26" s="20"/>
      <c r="AM26" s="20"/>
      <c r="AN26" s="20"/>
      <c r="AO26" s="20" t="s">
        <v>17</v>
      </c>
      <c r="AP26" s="20"/>
      <c r="AQ26" s="20"/>
      <c r="AR26" s="20"/>
      <c r="AS26" s="20"/>
      <c r="AT26" s="20"/>
      <c r="AU26" s="20" t="s">
        <v>18</v>
      </c>
      <c r="AV26" s="20"/>
      <c r="AW26" s="20"/>
      <c r="AX26" s="20"/>
      <c r="AY26" s="20"/>
      <c r="AZ26" s="20"/>
      <c r="BA26" s="20" t="s">
        <v>19</v>
      </c>
      <c r="BB26" s="20"/>
      <c r="BC26" s="20"/>
      <c r="BD26" s="20"/>
      <c r="BE26" s="20"/>
      <c r="BF26" s="20"/>
      <c r="BG26" s="20" t="s">
        <v>20</v>
      </c>
      <c r="BH26" s="20"/>
      <c r="BI26" s="20"/>
      <c r="BJ26" s="20"/>
      <c r="BK26" s="20"/>
      <c r="BL26" s="20"/>
    </row>
    <row r="27" spans="1:64" s="10" customFormat="1" ht="18.75" x14ac:dyDescent="0.3">
      <c r="A27" s="9" t="s">
        <v>0</v>
      </c>
      <c r="B27" s="21" t="s">
        <v>1</v>
      </c>
      <c r="C27" s="21"/>
      <c r="D27" s="21" t="s">
        <v>11</v>
      </c>
      <c r="E27" s="21"/>
      <c r="F27" s="21" t="s">
        <v>2</v>
      </c>
      <c r="G27" s="21"/>
      <c r="H27" s="21" t="s">
        <v>3</v>
      </c>
      <c r="I27" s="21"/>
      <c r="J27" s="21" t="s">
        <v>6</v>
      </c>
      <c r="K27" s="21"/>
      <c r="L27" s="21" t="s">
        <v>7</v>
      </c>
      <c r="M27" s="21"/>
      <c r="N27" s="21" t="s">
        <v>8</v>
      </c>
      <c r="O27" s="21"/>
      <c r="Q27" s="17" t="s">
        <v>25</v>
      </c>
      <c r="R27" s="17"/>
      <c r="S27" s="17" t="s">
        <v>26</v>
      </c>
      <c r="T27" s="17"/>
      <c r="U27" s="17" t="s">
        <v>12</v>
      </c>
      <c r="V27" s="17"/>
      <c r="W27" s="17" t="s">
        <v>25</v>
      </c>
      <c r="X27" s="17"/>
      <c r="Y27" s="17" t="s">
        <v>26</v>
      </c>
      <c r="Z27" s="17"/>
      <c r="AA27" s="17" t="s">
        <v>12</v>
      </c>
      <c r="AB27" s="17"/>
      <c r="AC27" s="17" t="s">
        <v>25</v>
      </c>
      <c r="AD27" s="17"/>
      <c r="AE27" s="17" t="s">
        <v>26</v>
      </c>
      <c r="AF27" s="17"/>
      <c r="AG27" s="17" t="s">
        <v>12</v>
      </c>
      <c r="AH27" s="17"/>
      <c r="AI27" s="17" t="s">
        <v>25</v>
      </c>
      <c r="AJ27" s="17"/>
      <c r="AK27" s="17" t="s">
        <v>26</v>
      </c>
      <c r="AL27" s="17"/>
      <c r="AM27" s="17" t="s">
        <v>12</v>
      </c>
      <c r="AN27" s="17"/>
      <c r="AO27" s="17" t="s">
        <v>25</v>
      </c>
      <c r="AP27" s="17"/>
      <c r="AQ27" s="17" t="s">
        <v>26</v>
      </c>
      <c r="AR27" s="17"/>
      <c r="AS27" s="17" t="s">
        <v>12</v>
      </c>
      <c r="AT27" s="17"/>
      <c r="AU27" s="17" t="s">
        <v>25</v>
      </c>
      <c r="AV27" s="17"/>
      <c r="AW27" s="17" t="s">
        <v>26</v>
      </c>
      <c r="AX27" s="17"/>
      <c r="AY27" s="17" t="s">
        <v>12</v>
      </c>
      <c r="AZ27" s="17"/>
      <c r="BA27" s="17" t="s">
        <v>25</v>
      </c>
      <c r="BB27" s="17"/>
      <c r="BC27" s="17" t="s">
        <v>26</v>
      </c>
      <c r="BD27" s="17"/>
      <c r="BE27" s="17" t="s">
        <v>12</v>
      </c>
      <c r="BF27" s="17"/>
      <c r="BG27" s="17" t="s">
        <v>25</v>
      </c>
      <c r="BH27" s="17"/>
      <c r="BI27" s="17" t="s">
        <v>26</v>
      </c>
      <c r="BJ27" s="17"/>
      <c r="BK27" s="17" t="s">
        <v>12</v>
      </c>
      <c r="BL27" s="17"/>
    </row>
    <row r="28" spans="1:64" s="1" customFormat="1" ht="18.75" x14ac:dyDescent="0.3">
      <c r="A28" s="12" t="s">
        <v>9</v>
      </c>
      <c r="B28" s="18">
        <f>B16</f>
        <v>504.69</v>
      </c>
      <c r="C28" s="18"/>
      <c r="D28" s="18">
        <f t="shared" ref="D28" si="140">D16</f>
        <v>241.2</v>
      </c>
      <c r="E28" s="18"/>
      <c r="F28" s="18">
        <f t="shared" ref="F28" si="141">F16</f>
        <v>146548.29999999999</v>
      </c>
      <c r="G28" s="18"/>
      <c r="H28" s="18">
        <f t="shared" ref="H28" si="142">H16</f>
        <v>43029.27</v>
      </c>
      <c r="I28" s="18"/>
      <c r="J28" s="18">
        <f t="shared" ref="J28" si="143">J16</f>
        <v>65.507360000000006</v>
      </c>
      <c r="K28" s="18"/>
      <c r="L28" s="18">
        <f t="shared" ref="L28" si="144">L16</f>
        <v>24.691839999999999</v>
      </c>
      <c r="M28" s="18"/>
      <c r="N28" s="18">
        <f t="shared" ref="N28" si="145">N16</f>
        <v>9.5624160000000007</v>
      </c>
      <c r="O28" s="18"/>
      <c r="P28" s="7"/>
      <c r="Q28" s="18">
        <v>182.3</v>
      </c>
      <c r="R28" s="18"/>
      <c r="S28" s="18">
        <v>127.3715</v>
      </c>
      <c r="T28" s="18"/>
      <c r="U28" s="18">
        <v>937.9</v>
      </c>
      <c r="V28" s="18"/>
      <c r="W28" s="18">
        <v>5.944</v>
      </c>
      <c r="X28" s="18"/>
      <c r="Y28" s="18">
        <v>4.4262930000000003</v>
      </c>
      <c r="Z28" s="18"/>
      <c r="AA28" s="18">
        <v>20.02</v>
      </c>
      <c r="AB28" s="18"/>
      <c r="AC28" s="19">
        <v>0.63929999999999998</v>
      </c>
      <c r="AD28" s="18"/>
      <c r="AE28" s="18">
        <v>0.4745375</v>
      </c>
      <c r="AF28" s="18"/>
      <c r="AG28" s="18">
        <v>1.5269999999999999</v>
      </c>
      <c r="AH28" s="18"/>
      <c r="AI28" s="18">
        <v>0.10290000000000001</v>
      </c>
      <c r="AJ28" s="18"/>
      <c r="AK28" s="18">
        <v>8.4569510000000001E-2</v>
      </c>
      <c r="AL28" s="18"/>
      <c r="AM28" s="18">
        <v>0.19567000000000001</v>
      </c>
      <c r="AN28" s="18"/>
      <c r="AO28" s="18">
        <v>2.291E-2</v>
      </c>
      <c r="AP28" s="18"/>
      <c r="AQ28" s="18">
        <v>1.9585350000000001E-2</v>
      </c>
      <c r="AR28" s="18"/>
      <c r="AS28" s="18">
        <v>3.30183E-2</v>
      </c>
      <c r="AT28" s="18"/>
      <c r="AU28" s="18">
        <v>6.1060000000000003E-3</v>
      </c>
      <c r="AV28" s="18"/>
      <c r="AW28" s="18">
        <v>5.3845940000000004E-3</v>
      </c>
      <c r="AX28" s="18"/>
      <c r="AY28" s="18">
        <v>6.5410199999999998E-3</v>
      </c>
      <c r="AZ28" s="18"/>
      <c r="BA28" s="18">
        <v>1.836E-3</v>
      </c>
      <c r="BB28" s="18"/>
      <c r="BC28" s="18">
        <v>1.6763150000000001E-3</v>
      </c>
      <c r="BD28" s="18"/>
      <c r="BE28" s="18">
        <v>1.4284079999999999E-3</v>
      </c>
      <c r="BF28" s="18"/>
      <c r="BG28" s="18">
        <v>6.0380000000000004E-4</v>
      </c>
      <c r="BH28" s="18"/>
      <c r="BI28" s="18">
        <v>5.6710189999999996E-4</v>
      </c>
      <c r="BJ28" s="18"/>
      <c r="BK28" s="18">
        <v>3.3191900000000002E-4</v>
      </c>
      <c r="BL28" s="18"/>
    </row>
    <row r="29" spans="1:64" ht="18.75" x14ac:dyDescent="0.3">
      <c r="A29" s="9"/>
      <c r="B29" s="4" t="s">
        <v>4</v>
      </c>
      <c r="C29" s="4" t="s">
        <v>5</v>
      </c>
      <c r="D29" s="4" t="s">
        <v>4</v>
      </c>
      <c r="E29" s="4" t="s">
        <v>5</v>
      </c>
      <c r="F29" s="4" t="s">
        <v>4</v>
      </c>
      <c r="G29" s="4" t="s">
        <v>5</v>
      </c>
      <c r="H29" s="4" t="s">
        <v>4</v>
      </c>
      <c r="I29" s="4" t="s">
        <v>5</v>
      </c>
      <c r="J29" s="4" t="s">
        <v>4</v>
      </c>
      <c r="K29" s="4" t="s">
        <v>5</v>
      </c>
      <c r="L29" s="4" t="s">
        <v>4</v>
      </c>
      <c r="M29" s="4" t="s">
        <v>5</v>
      </c>
      <c r="N29" s="4" t="s">
        <v>4</v>
      </c>
      <c r="O29" s="4" t="s">
        <v>5</v>
      </c>
      <c r="P29" s="3"/>
      <c r="Q29" s="4" t="s">
        <v>4</v>
      </c>
      <c r="R29" s="4" t="s">
        <v>5</v>
      </c>
      <c r="S29" s="4" t="s">
        <v>4</v>
      </c>
      <c r="T29" s="4" t="s">
        <v>5</v>
      </c>
      <c r="U29" s="4" t="s">
        <v>4</v>
      </c>
      <c r="V29" s="4" t="s">
        <v>5</v>
      </c>
      <c r="W29" s="4" t="s">
        <v>4</v>
      </c>
      <c r="X29" s="4" t="s">
        <v>5</v>
      </c>
      <c r="Y29" s="4" t="s">
        <v>4</v>
      </c>
      <c r="Z29" s="4" t="s">
        <v>5</v>
      </c>
      <c r="AA29" s="4" t="s">
        <v>4</v>
      </c>
      <c r="AB29" s="4" t="s">
        <v>5</v>
      </c>
      <c r="AC29" s="4" t="s">
        <v>4</v>
      </c>
      <c r="AD29" s="4" t="s">
        <v>5</v>
      </c>
      <c r="AE29" s="4" t="s">
        <v>4</v>
      </c>
      <c r="AF29" s="4" t="s">
        <v>5</v>
      </c>
      <c r="AG29" s="4" t="s">
        <v>4</v>
      </c>
      <c r="AH29" s="4" t="s">
        <v>5</v>
      </c>
      <c r="AI29" s="4" t="s">
        <v>4</v>
      </c>
      <c r="AJ29" s="4" t="s">
        <v>5</v>
      </c>
      <c r="AK29" s="4" t="s">
        <v>4</v>
      </c>
      <c r="AL29" s="4" t="s">
        <v>5</v>
      </c>
      <c r="AM29" s="4" t="s">
        <v>4</v>
      </c>
      <c r="AN29" s="4" t="s">
        <v>5</v>
      </c>
      <c r="AO29" s="4" t="s">
        <v>4</v>
      </c>
      <c r="AP29" s="4" t="s">
        <v>5</v>
      </c>
      <c r="AQ29" s="4" t="s">
        <v>4</v>
      </c>
      <c r="AR29" s="4" t="s">
        <v>5</v>
      </c>
      <c r="AS29" s="4" t="s">
        <v>4</v>
      </c>
      <c r="AT29" s="4" t="s">
        <v>5</v>
      </c>
      <c r="AU29" s="4" t="s">
        <v>4</v>
      </c>
      <c r="AV29" s="4" t="s">
        <v>5</v>
      </c>
      <c r="AW29" s="4" t="s">
        <v>4</v>
      </c>
      <c r="AX29" s="4" t="s">
        <v>5</v>
      </c>
      <c r="AY29" s="4" t="s">
        <v>4</v>
      </c>
      <c r="AZ29" s="4" t="s">
        <v>5</v>
      </c>
      <c r="BA29" s="4" t="s">
        <v>4</v>
      </c>
      <c r="BB29" s="4" t="s">
        <v>5</v>
      </c>
      <c r="BC29" s="4" t="s">
        <v>4</v>
      </c>
      <c r="BD29" s="4" t="s">
        <v>5</v>
      </c>
      <c r="BE29" s="4" t="s">
        <v>4</v>
      </c>
      <c r="BF29" s="4" t="s">
        <v>5</v>
      </c>
      <c r="BG29" s="4" t="s">
        <v>4</v>
      </c>
      <c r="BH29" s="4" t="s">
        <v>5</v>
      </c>
      <c r="BI29" s="4" t="s">
        <v>4</v>
      </c>
      <c r="BJ29" s="4" t="s">
        <v>5</v>
      </c>
      <c r="BK29" s="4" t="s">
        <v>4</v>
      </c>
      <c r="BL29" s="4" t="s">
        <v>5</v>
      </c>
    </row>
    <row r="30" spans="1:64" ht="18.75" x14ac:dyDescent="0.3">
      <c r="A30" s="9" t="s">
        <v>10</v>
      </c>
      <c r="B30" s="2">
        <f>B18</f>
        <v>1</v>
      </c>
      <c r="C30" s="5">
        <f>B30</f>
        <v>1</v>
      </c>
      <c r="D30" s="2">
        <f t="shared" ref="D30:O30" si="146">D18</f>
        <v>1</v>
      </c>
      <c r="E30" s="5">
        <f t="shared" ref="E30:O30" si="147">D30</f>
        <v>1</v>
      </c>
      <c r="F30" s="2">
        <f t="shared" ref="F30:O30" si="148">F18</f>
        <v>1</v>
      </c>
      <c r="G30" s="5">
        <f t="shared" ref="G30:O30" si="149">F30</f>
        <v>1</v>
      </c>
      <c r="H30" s="2">
        <f t="shared" ref="H30:O30" si="150">H18</f>
        <v>1</v>
      </c>
      <c r="I30" s="5">
        <f t="shared" ref="I30:O30" si="151">H30</f>
        <v>1</v>
      </c>
      <c r="J30" s="2">
        <f t="shared" ref="J30:O30" si="152">J18</f>
        <v>1</v>
      </c>
      <c r="K30" s="5">
        <f t="shared" ref="K30:O30" si="153">J30</f>
        <v>1</v>
      </c>
      <c r="L30" s="2">
        <f t="shared" ref="L30:O30" si="154">L18</f>
        <v>1</v>
      </c>
      <c r="M30" s="5">
        <f t="shared" ref="M30:O30" si="155">L30</f>
        <v>1</v>
      </c>
      <c r="N30" s="2">
        <f t="shared" ref="N30:O30" si="156">N18</f>
        <v>1</v>
      </c>
      <c r="O30" s="5">
        <f t="shared" ref="O30" si="157">N30</f>
        <v>1</v>
      </c>
      <c r="P30" s="3"/>
      <c r="Q30" s="2">
        <f t="shared" ref="Q30:R30" si="158">Q18</f>
        <v>1</v>
      </c>
      <c r="R30" s="5">
        <f t="shared" ref="R30" si="159">Q30</f>
        <v>1</v>
      </c>
      <c r="S30" s="2">
        <f t="shared" ref="S30:T30" si="160">S18</f>
        <v>1</v>
      </c>
      <c r="T30" s="5">
        <f t="shared" ref="T30" si="161">S30</f>
        <v>1</v>
      </c>
      <c r="U30" s="2">
        <f t="shared" ref="U30:V30" si="162">U18</f>
        <v>1</v>
      </c>
      <c r="V30" s="5">
        <f t="shared" ref="V30" si="163">U30</f>
        <v>1</v>
      </c>
      <c r="W30" s="2">
        <f t="shared" ref="W30:X30" si="164">W18</f>
        <v>1</v>
      </c>
      <c r="X30" s="5">
        <f t="shared" ref="X30" si="165">W30</f>
        <v>1</v>
      </c>
      <c r="Y30" s="2">
        <f t="shared" ref="Y30:Z30" si="166">Y18</f>
        <v>1</v>
      </c>
      <c r="Z30" s="5">
        <f t="shared" ref="Z30" si="167">Y30</f>
        <v>1</v>
      </c>
      <c r="AA30" s="2">
        <f t="shared" ref="AA30:AB30" si="168">AA18</f>
        <v>1</v>
      </c>
      <c r="AB30" s="5">
        <f t="shared" ref="AB30" si="169">AA30</f>
        <v>1</v>
      </c>
      <c r="AC30" s="2">
        <f t="shared" ref="AC30:AD30" si="170">AC18</f>
        <v>1</v>
      </c>
      <c r="AD30" s="5">
        <f t="shared" ref="AD30" si="171">AC30</f>
        <v>1</v>
      </c>
      <c r="AE30" s="2">
        <f t="shared" ref="AE30:AF30" si="172">AE18</f>
        <v>1</v>
      </c>
      <c r="AF30" s="5">
        <f t="shared" ref="AF30" si="173">AE30</f>
        <v>1</v>
      </c>
      <c r="AG30" s="2">
        <f t="shared" ref="AG30:AH30" si="174">AG18</f>
        <v>1</v>
      </c>
      <c r="AH30" s="5">
        <f t="shared" ref="AH30" si="175">AG30</f>
        <v>1</v>
      </c>
      <c r="AI30" s="2">
        <f t="shared" ref="AI30:AJ30" si="176">AI18</f>
        <v>1</v>
      </c>
      <c r="AJ30" s="5">
        <f t="shared" ref="AJ30" si="177">AI30</f>
        <v>1</v>
      </c>
      <c r="AK30" s="2">
        <f t="shared" ref="AK30:AL30" si="178">AK18</f>
        <v>1</v>
      </c>
      <c r="AL30" s="5">
        <f t="shared" ref="AL30" si="179">AK30</f>
        <v>1</v>
      </c>
      <c r="AM30" s="2">
        <f t="shared" ref="AM30:AN30" si="180">AM18</f>
        <v>1</v>
      </c>
      <c r="AN30" s="5">
        <f t="shared" ref="AN30" si="181">AM30</f>
        <v>1</v>
      </c>
      <c r="AO30" s="2">
        <f t="shared" ref="AO30:AP30" si="182">AO18</f>
        <v>1</v>
      </c>
      <c r="AP30" s="5">
        <f t="shared" ref="AP30" si="183">AO30</f>
        <v>1</v>
      </c>
      <c r="AQ30" s="2">
        <f t="shared" ref="AQ30:AR30" si="184">AQ18</f>
        <v>1</v>
      </c>
      <c r="AR30" s="5">
        <f t="shared" ref="AR30" si="185">AQ30</f>
        <v>1</v>
      </c>
      <c r="AS30" s="2">
        <f t="shared" ref="AS30:AT30" si="186">AS18</f>
        <v>1</v>
      </c>
      <c r="AT30" s="5">
        <f t="shared" ref="AT30" si="187">AS30</f>
        <v>1</v>
      </c>
      <c r="AU30" s="2">
        <f t="shared" ref="AU30:AV30" si="188">AU18</f>
        <v>1</v>
      </c>
      <c r="AV30" s="5">
        <f t="shared" ref="AV30" si="189">AU30</f>
        <v>1</v>
      </c>
      <c r="AW30" s="2">
        <f t="shared" ref="AW30:AX30" si="190">AW18</f>
        <v>1</v>
      </c>
      <c r="AX30" s="5">
        <f t="shared" ref="AX30" si="191">AW30</f>
        <v>1</v>
      </c>
      <c r="AY30" s="2">
        <f t="shared" ref="AY30:AZ30" si="192">AY18</f>
        <v>1</v>
      </c>
      <c r="AZ30" s="5">
        <f t="shared" ref="AZ30" si="193">AY30</f>
        <v>1</v>
      </c>
      <c r="BA30" s="2">
        <f t="shared" ref="BA30:BB30" si="194">BA18</f>
        <v>1</v>
      </c>
      <c r="BB30" s="5">
        <f t="shared" ref="BB30" si="195">BA30</f>
        <v>1</v>
      </c>
      <c r="BC30" s="2">
        <f t="shared" ref="BC30:BD30" si="196">BC18</f>
        <v>1</v>
      </c>
      <c r="BD30" s="5">
        <f t="shared" ref="BD30" si="197">BC30</f>
        <v>1</v>
      </c>
      <c r="BE30" s="2">
        <f t="shared" ref="BE30:BF30" si="198">BE18</f>
        <v>1</v>
      </c>
      <c r="BF30" s="5">
        <f t="shared" ref="BF30" si="199">BE30</f>
        <v>1</v>
      </c>
      <c r="BG30" s="2">
        <f t="shared" ref="BG30:BH30" si="200">BG18</f>
        <v>1</v>
      </c>
      <c r="BH30" s="5">
        <f t="shared" ref="BH30" si="201">BG30</f>
        <v>1</v>
      </c>
      <c r="BI30" s="2">
        <f t="shared" ref="BI30:BJ30" si="202">BI18</f>
        <v>1</v>
      </c>
      <c r="BJ30" s="5">
        <f t="shared" ref="BJ30" si="203">BI30</f>
        <v>1</v>
      </c>
      <c r="BK30" s="2">
        <f t="shared" ref="BK30:BL30" si="204">BK18</f>
        <v>1</v>
      </c>
      <c r="BL30" s="5">
        <f t="shared" ref="BL30" si="205">BK30</f>
        <v>1</v>
      </c>
    </row>
    <row r="31" spans="1:64" ht="18.75" x14ac:dyDescent="0.3">
      <c r="A31" s="9" t="s">
        <v>22</v>
      </c>
      <c r="B31" s="6">
        <f>B19</f>
        <v>3.1472914459677601E-3</v>
      </c>
      <c r="C31" s="8">
        <f>B31/B30</f>
        <v>3.1472914459677601E-3</v>
      </c>
      <c r="D31" s="6">
        <f t="shared" ref="D31:O31" si="206">D19</f>
        <v>1.5896590909090899E-3</v>
      </c>
      <c r="E31" s="8">
        <f t="shared" ref="E31:O32" si="207">D31/D30</f>
        <v>1.5896590909090899E-3</v>
      </c>
      <c r="F31" s="6">
        <f t="shared" ref="F31:O31" si="208">F19</f>
        <v>1.37660524562519E-4</v>
      </c>
      <c r="G31" s="8">
        <f t="shared" ref="G31:O32" si="209">F31/F30</f>
        <v>1.37660524562519E-4</v>
      </c>
      <c r="H31" s="6">
        <f t="shared" ref="H31:O31" si="210">H19</f>
        <v>1.3554295970964799E-3</v>
      </c>
      <c r="I31" s="8">
        <f t="shared" ref="I31:O32" si="211">H31/H30</f>
        <v>1.3554295970964799E-3</v>
      </c>
      <c r="J31" s="6">
        <f t="shared" ref="J31:O31" si="212">J19</f>
        <v>1.13152E-3</v>
      </c>
      <c r="K31" s="8">
        <f t="shared" ref="K31:O32" si="213">J31/J30</f>
        <v>1.13152E-3</v>
      </c>
      <c r="L31" s="6">
        <f t="shared" ref="L31:O31" si="214">L19</f>
        <v>2.4397969543147198E-3</v>
      </c>
      <c r="M31" s="8">
        <f t="shared" ref="M31:O32" si="215">L31/L30</f>
        <v>2.4397969543147198E-3</v>
      </c>
      <c r="N31" s="6">
        <f t="shared" ref="N31:O31" si="216">N19</f>
        <v>3.9268999999999997E-3</v>
      </c>
      <c r="O31" s="8">
        <f t="shared" ref="O31:O32" si="217">N31/N30</f>
        <v>3.9268999999999997E-3</v>
      </c>
      <c r="P31" s="3"/>
      <c r="Q31" s="6">
        <f t="shared" ref="Q31:R31" si="218">Q19</f>
        <v>0.118134285714285</v>
      </c>
      <c r="R31" s="8">
        <f t="shared" ref="R31:R32" si="219">Q31/Q30</f>
        <v>0.118134285714285</v>
      </c>
      <c r="S31" s="6">
        <f t="shared" ref="S31:T31" si="220">S19</f>
        <v>0.123864569987302</v>
      </c>
      <c r="T31" s="8">
        <f t="shared" ref="T31:T32" si="221">S31/S30</f>
        <v>0.123864569987302</v>
      </c>
      <c r="U31" s="6">
        <f t="shared" ref="U31:V31" si="222">U19</f>
        <v>0.103837142857142</v>
      </c>
      <c r="V31" s="8">
        <f t="shared" ref="V31:V32" si="223">U31/U30</f>
        <v>0.103837142857142</v>
      </c>
      <c r="W31" s="6">
        <f t="shared" ref="W31:X31" si="224">W19</f>
        <v>0.113534285714285</v>
      </c>
      <c r="X31" s="8">
        <f t="shared" ref="X31:X32" si="225">W31/W30</f>
        <v>0.113534285714285</v>
      </c>
      <c r="Y31" s="6">
        <f t="shared" ref="Y31:Z31" si="226">Y19</f>
        <v>0.117717457438381</v>
      </c>
      <c r="Z31" s="8">
        <f t="shared" ref="Z31:Z32" si="227">Y31/Y30</f>
        <v>0.117717457438381</v>
      </c>
      <c r="AA31" s="6">
        <f t="shared" ref="AA31:AB31" si="228">AA19</f>
        <v>9.0137142857142805E-2</v>
      </c>
      <c r="AB31" s="8">
        <f t="shared" ref="AB31:AB32" si="229">AA31/AA30</f>
        <v>9.0137142857142805E-2</v>
      </c>
      <c r="AC31" s="6">
        <f t="shared" ref="AC31:AD31" si="230">AC19</f>
        <v>0.112551428571428</v>
      </c>
      <c r="AD31" s="8">
        <f t="shared" ref="AD31:AD32" si="231">AC31/AC30</f>
        <v>0.112551428571428</v>
      </c>
      <c r="AE31" s="6">
        <f t="shared" ref="AE31:AF31" si="232">AE19</f>
        <v>0.116392892676199</v>
      </c>
      <c r="AF31" s="8">
        <f t="shared" ref="AF31:AF32" si="233">AE31/AE30</f>
        <v>0.116392892676199</v>
      </c>
      <c r="AG31" s="6">
        <f t="shared" ref="AG31:AH31" si="234">AG19</f>
        <v>8.6157142857142793E-2</v>
      </c>
      <c r="AH31" s="8">
        <f t="shared" ref="AH31:AH32" si="235">AG31/AG30</f>
        <v>8.6157142857142793E-2</v>
      </c>
      <c r="AI31" s="6">
        <f t="shared" ref="AI31:AJ31" si="236">AI19</f>
        <v>0.112294285714285</v>
      </c>
      <c r="AJ31" s="8">
        <f t="shared" ref="AJ31:AJ32" si="237">AI31/AI30</f>
        <v>0.112294285714285</v>
      </c>
      <c r="AK31" s="6">
        <f t="shared" ref="AK31:AL31" si="238">AK19</f>
        <v>0.116785288589373</v>
      </c>
      <c r="AL31" s="8">
        <f t="shared" ref="AL31:AL32" si="239">AK31/AK30</f>
        <v>0.116785288589373</v>
      </c>
      <c r="AM31" s="6">
        <f t="shared" ref="AM31:AN31" si="240">AM19</f>
        <v>8.5537142857142798E-2</v>
      </c>
      <c r="AN31" s="8">
        <f t="shared" ref="AN31:AN32" si="241">AM31/AM30</f>
        <v>8.5537142857142798E-2</v>
      </c>
      <c r="AO31" s="6">
        <f t="shared" ref="AO31:AP31" si="242">AO19</f>
        <v>0.111614285714285</v>
      </c>
      <c r="AP31" s="8">
        <f t="shared" ref="AP31:AP32" si="243">AO31/AO30</f>
        <v>0.111614285714285</v>
      </c>
      <c r="AQ31" s="6">
        <f t="shared" ref="AQ31:AR31" si="244">AQ19</f>
        <v>0.116204605338526</v>
      </c>
      <c r="AR31" s="8">
        <f t="shared" ref="AR31:AR32" si="245">AQ31/AQ30</f>
        <v>0.116204605338526</v>
      </c>
      <c r="AS31" s="6">
        <f t="shared" ref="AS31:AT31" si="246">AS19</f>
        <v>8.4631428571428496E-2</v>
      </c>
      <c r="AT31" s="8">
        <f t="shared" ref="AT31:AT32" si="247">AS31/AS30</f>
        <v>8.4631428571428496E-2</v>
      </c>
      <c r="AU31" s="6">
        <f t="shared" ref="AU31:AV31" si="248">AU19</f>
        <v>0.10674</v>
      </c>
      <c r="AV31" s="8">
        <f t="shared" ref="AV31:AV32" si="249">AU31/AU30</f>
        <v>0.10674</v>
      </c>
      <c r="AW31" s="6">
        <f t="shared" ref="AW31:AX31" si="250">AW19</f>
        <v>0.109959712172536</v>
      </c>
      <c r="AX31" s="8">
        <f t="shared" ref="AX31:AX32" si="251">AW31/AW30</f>
        <v>0.109959712172536</v>
      </c>
      <c r="AY31" s="6">
        <f t="shared" ref="AY31:AZ31" si="252">AY19</f>
        <v>7.9310000000000005E-2</v>
      </c>
      <c r="AZ31" s="8">
        <f t="shared" ref="AZ31:AZ32" si="253">AY31/AY30</f>
        <v>7.9310000000000005E-2</v>
      </c>
      <c r="BA31" s="6">
        <f t="shared" ref="BA31:BB31" si="254">BA19</f>
        <v>0.11108</v>
      </c>
      <c r="BB31" s="8">
        <f t="shared" ref="BB31:BB32" si="255">BA31/BA30</f>
        <v>0.11108</v>
      </c>
      <c r="BC31" s="6">
        <f t="shared" ref="BC31:BD31" si="256">BC19</f>
        <v>0.11485680105549601</v>
      </c>
      <c r="BD31" s="8">
        <f t="shared" ref="BD31:BD32" si="257">BC31/BC30</f>
        <v>0.11485680105549601</v>
      </c>
      <c r="BE31" s="6">
        <f t="shared" ref="BE31:BF31" si="258">BE19</f>
        <v>8.1577142857142806E-2</v>
      </c>
      <c r="BF31" s="8">
        <f t="shared" ref="BF31:BF32" si="259">BE31/BE30</f>
        <v>8.1577142857142806E-2</v>
      </c>
      <c r="BG31" s="6">
        <f t="shared" ref="BG31:BH31" si="260">BG19</f>
        <v>0.111157142857142</v>
      </c>
      <c r="BH31" s="8">
        <f t="shared" ref="BH31:BH32" si="261">BG31/BG30</f>
        <v>0.111157142857142</v>
      </c>
      <c r="BI31" s="6">
        <f t="shared" ref="BI31:BJ31" si="262">BI19</f>
        <v>0.113245827145232</v>
      </c>
      <c r="BJ31" s="8">
        <f t="shared" ref="BJ31:BJ32" si="263">BI31/BI30</f>
        <v>0.113245827145232</v>
      </c>
      <c r="BK31" s="6">
        <f t="shared" ref="BK31:BL31" si="264">BK19</f>
        <v>8.16514285714285E-2</v>
      </c>
      <c r="BL31" s="8">
        <f t="shared" ref="BL31:BL32" si="265">BK31/BK30</f>
        <v>8.16514285714285E-2</v>
      </c>
    </row>
    <row r="32" spans="1:64" ht="18.75" x14ac:dyDescent="0.3">
      <c r="A32" s="9" t="s">
        <v>23</v>
      </c>
      <c r="B32" s="6">
        <f>B20</f>
        <v>1.5170782379742599E-3</v>
      </c>
      <c r="C32" s="8">
        <f t="shared" ref="C32" si="266">B32/B31</f>
        <v>0.48202661368330119</v>
      </c>
      <c r="D32" s="6">
        <f t="shared" ref="D32:O32" si="267">D20</f>
        <v>6.0886363636363601E-4</v>
      </c>
      <c r="E32" s="8">
        <f t="shared" si="207"/>
        <v>0.38301522624919582</v>
      </c>
      <c r="F32" s="6">
        <f t="shared" ref="F32:O32" si="268">F20</f>
        <v>4.7749054652278701E-6</v>
      </c>
      <c r="G32" s="8">
        <f t="shared" si="209"/>
        <v>3.4686090877558223E-2</v>
      </c>
      <c r="H32" s="6">
        <f t="shared" ref="H32:O32" si="269">H20</f>
        <v>1.81566935623497E-5</v>
      </c>
      <c r="I32" s="8">
        <f t="shared" si="211"/>
        <v>1.3395526850855169E-2</v>
      </c>
      <c r="J32" s="6">
        <f t="shared" ref="J32:O32" si="270">J20</f>
        <v>5.2880000000000002E-5</v>
      </c>
      <c r="K32" s="8">
        <f t="shared" si="213"/>
        <v>4.6733597285067874E-2</v>
      </c>
      <c r="L32" s="6">
        <f t="shared" ref="L32:O32" si="271">L20</f>
        <v>1.45888324873096E-4</v>
      </c>
      <c r="M32" s="8">
        <f t="shared" si="215"/>
        <v>5.9795272969374008E-2</v>
      </c>
      <c r="N32" s="6">
        <f t="shared" ref="N32:O32" si="272">N20</f>
        <v>4.2640000000000001E-4</v>
      </c>
      <c r="O32" s="8">
        <f t="shared" si="217"/>
        <v>0.10858437953602079</v>
      </c>
      <c r="P32" s="3"/>
      <c r="Q32" s="6">
        <f t="shared" ref="Q32:R32" si="273">Q20</f>
        <v>6.2991428571428504E-2</v>
      </c>
      <c r="R32" s="8">
        <f t="shared" si="219"/>
        <v>0.5332188550559922</v>
      </c>
      <c r="S32" s="6">
        <f t="shared" ref="S32:T32" si="274">S20</f>
        <v>6.5905212780015196E-2</v>
      </c>
      <c r="T32" s="8">
        <f t="shared" si="221"/>
        <v>0.53207477155712468</v>
      </c>
      <c r="U32" s="6">
        <f t="shared" ref="U32:V32" si="275">U20</f>
        <v>4.8657142857142802E-2</v>
      </c>
      <c r="V32" s="8">
        <f t="shared" si="223"/>
        <v>0.46859092535013952</v>
      </c>
      <c r="W32" s="6">
        <f t="shared" ref="W32:X32" si="276">W20</f>
        <v>6.1148571428571399E-2</v>
      </c>
      <c r="X32" s="8">
        <f t="shared" si="225"/>
        <v>0.53859123738581482</v>
      </c>
      <c r="Y32" s="6">
        <f t="shared" ref="Y32:Z32" si="277">Y20</f>
        <v>6.3753458310851899E-2</v>
      </c>
      <c r="Z32" s="8">
        <f t="shared" si="227"/>
        <v>0.54158032035497827</v>
      </c>
      <c r="AA32" s="6">
        <f t="shared" ref="AA32:AB32" si="278">AA20</f>
        <v>3.9768571428571403E-2</v>
      </c>
      <c r="AB32" s="8">
        <f t="shared" si="229"/>
        <v>0.44120071002916189</v>
      </c>
      <c r="AC32" s="6">
        <f t="shared" ref="AC32:AD32" si="279">AC20</f>
        <v>6.114E-2</v>
      </c>
      <c r="AD32" s="8">
        <f t="shared" si="231"/>
        <v>0.54321833828345412</v>
      </c>
      <c r="AE32" s="6">
        <f t="shared" ref="AE32:AF32" si="280">AE20</f>
        <v>6.3323078158197293E-2</v>
      </c>
      <c r="AF32" s="8">
        <f t="shared" si="233"/>
        <v>0.54404591811597902</v>
      </c>
      <c r="AG32" s="6">
        <f t="shared" ref="AG32:AH32" si="281">AG20</f>
        <v>3.7308571428571399E-2</v>
      </c>
      <c r="AH32" s="8">
        <f t="shared" si="235"/>
        <v>0.43302934836677165</v>
      </c>
      <c r="AI32" s="6">
        <f t="shared" ref="AI32:AJ32" si="282">AI20</f>
        <v>6.1302857142857103E-2</v>
      </c>
      <c r="AJ32" s="8">
        <f t="shared" si="237"/>
        <v>0.54591252576139537</v>
      </c>
      <c r="AK32" s="6">
        <f t="shared" ref="AK32:AL32" si="283">AK20</f>
        <v>6.3454132856553394E-2</v>
      </c>
      <c r="AL32" s="8">
        <f t="shared" si="239"/>
        <v>0.5433401212002269</v>
      </c>
      <c r="AM32" s="6">
        <f t="shared" ref="AM32:AN32" si="284">AM20</f>
        <v>3.6760000000000001E-2</v>
      </c>
      <c r="AN32" s="8">
        <f t="shared" si="241"/>
        <v>0.42975482664172654</v>
      </c>
      <c r="AO32" s="6">
        <f t="shared" ref="AO32:AP32" si="285">AO20</f>
        <v>6.0817142857142799E-2</v>
      </c>
      <c r="AP32" s="8">
        <f t="shared" si="243"/>
        <v>0.54488672724945897</v>
      </c>
      <c r="AQ32" s="6">
        <f t="shared" ref="AQ32:AR32" si="286">AQ20</f>
        <v>6.2942490548745497E-2</v>
      </c>
      <c r="AR32" s="8">
        <f t="shared" si="245"/>
        <v>0.54165228964361711</v>
      </c>
      <c r="AS32" s="6">
        <f t="shared" ref="AS32:AT32" si="287">AS20</f>
        <v>3.6062857142857098E-2</v>
      </c>
      <c r="AT32" s="8">
        <f t="shared" si="247"/>
        <v>0.4261166064616318</v>
      </c>
      <c r="AU32" s="6">
        <f t="shared" ref="AU32:AV32" si="288">AU20</f>
        <v>5.9220000000000002E-2</v>
      </c>
      <c r="AV32" s="8">
        <f t="shared" si="249"/>
        <v>0.55480607082630695</v>
      </c>
      <c r="AW32" s="6">
        <f t="shared" ref="AW32:AX32" si="289">AW20</f>
        <v>5.9860495881020603E-2</v>
      </c>
      <c r="AX32" s="8">
        <f t="shared" si="251"/>
        <v>0.5443857090776526</v>
      </c>
      <c r="AY32" s="6">
        <f t="shared" ref="AY32:AZ32" si="290">AY20</f>
        <v>3.4340000000000002E-2</v>
      </c>
      <c r="AZ32" s="8">
        <f t="shared" si="253"/>
        <v>0.4329844912369184</v>
      </c>
      <c r="BA32" s="6">
        <f t="shared" ref="BA32:BB32" si="291">BA20</f>
        <v>6.0231428571428498E-2</v>
      </c>
      <c r="BB32" s="8">
        <f t="shared" si="255"/>
        <v>0.54223468285405563</v>
      </c>
      <c r="BC32" s="6">
        <f t="shared" ref="BC32:BD32" si="292">BC20</f>
        <v>6.2127764310592998E-2</v>
      </c>
      <c r="BD32" s="8">
        <f t="shared" si="257"/>
        <v>0.54091498056414067</v>
      </c>
      <c r="BE32" s="6">
        <f t="shared" ref="BE32:BF32" si="293">BE20</f>
        <v>3.43142857142857E-2</v>
      </c>
      <c r="BF32" s="8">
        <f t="shared" si="259"/>
        <v>0.42063603250210152</v>
      </c>
      <c r="BG32" s="6">
        <f t="shared" ref="BG32:BH32" si="294">BG20</f>
        <v>6.04485714285714E-2</v>
      </c>
      <c r="BH32" s="8">
        <f t="shared" si="261"/>
        <v>0.5438118493766908</v>
      </c>
      <c r="BI32" s="6">
        <f t="shared" ref="BI32:BJ32" si="295">BI20</f>
        <v>6.1142731234672801E-2</v>
      </c>
      <c r="BJ32" s="8">
        <f t="shared" si="263"/>
        <v>0.53991156032849108</v>
      </c>
      <c r="BK32" s="6">
        <f t="shared" ref="BK32:BL32" si="296">BK20</f>
        <v>3.4391428571428503E-2</v>
      </c>
      <c r="BL32" s="8">
        <f t="shared" si="265"/>
        <v>0.42119812443138033</v>
      </c>
    </row>
    <row r="33" spans="1:64" s="13" customFormat="1" ht="18.75" x14ac:dyDescent="0.3">
      <c r="A33" s="9" t="s">
        <v>33</v>
      </c>
      <c r="B33" s="16">
        <f>B28*137*1000*B32</f>
        <v>104894.6275814824</v>
      </c>
      <c r="C33" s="16"/>
      <c r="D33" s="16">
        <f t="shared" ref="D33" si="297">D28*137*1000*D32</f>
        <v>20119.533545454535</v>
      </c>
      <c r="E33" s="16"/>
      <c r="F33" s="16">
        <f t="shared" ref="F33" si="298">F28*137*1000*F32</f>
        <v>95866.33616680991</v>
      </c>
      <c r="G33" s="16"/>
      <c r="H33" s="16">
        <f t="shared" ref="H33" si="299">H28*137*1000*H32</f>
        <v>107033.88993542016</v>
      </c>
      <c r="I33" s="16"/>
      <c r="J33" s="16">
        <f t="shared" ref="J33" si="300">J28*137*1000*J32</f>
        <v>474.57199996160006</v>
      </c>
      <c r="K33" s="16"/>
      <c r="L33" s="16">
        <f t="shared" ref="L33" si="301">L28*137*1000*L32</f>
        <v>493.50841106192746</v>
      </c>
      <c r="M33" s="16"/>
      <c r="N33" s="16">
        <f t="shared" ref="N33" si="302">N28*137*1000*N32</f>
        <v>558.6057429888001</v>
      </c>
      <c r="O33" s="16"/>
      <c r="P33" s="10"/>
      <c r="Q33" s="16">
        <f>Q28*137*1000*Q32</f>
        <v>1573217.2277142843</v>
      </c>
      <c r="R33" s="16"/>
      <c r="S33" s="16">
        <f t="shared" ref="S33" si="303">S28*137*1000*S32</f>
        <v>1150039.0759165296</v>
      </c>
      <c r="T33" s="16"/>
      <c r="U33" s="16">
        <f t="shared" ref="U33" si="304">U28*137*1000*U32</f>
        <v>6252068.1971428497</v>
      </c>
      <c r="V33" s="16"/>
      <c r="W33" s="16">
        <f t="shared" ref="W33" si="305">W28*137*1000*W32</f>
        <v>49794.99387428569</v>
      </c>
      <c r="X33" s="16"/>
      <c r="Y33" s="16">
        <f t="shared" ref="Y33" si="306">Y28*137*1000*Y32</f>
        <v>38660.233615854842</v>
      </c>
      <c r="Z33" s="16"/>
      <c r="AA33" s="16">
        <f t="shared" ref="AA33" si="307">AA28*137*1000*AA32</f>
        <v>109074.85159999994</v>
      </c>
      <c r="AB33" s="16"/>
      <c r="AC33" s="16">
        <f t="shared" ref="AC33" si="308">AC28*137*1000*AC32</f>
        <v>5354.891873999999</v>
      </c>
      <c r="AD33" s="16"/>
      <c r="AE33" s="16">
        <f t="shared" ref="AE33" si="309">AE28*137*1000*AE32</f>
        <v>4116.7370026048902</v>
      </c>
      <c r="AF33" s="16"/>
      <c r="AG33" s="16">
        <f t="shared" ref="AG33" si="310">AG28*137*1000*AG32</f>
        <v>7804.9158342857072</v>
      </c>
      <c r="AH33" s="16"/>
      <c r="AI33" s="16">
        <f t="shared" ref="AI33" si="311">AI28*137*1000*AI32</f>
        <v>864.20476799999949</v>
      </c>
      <c r="AJ33" s="16"/>
      <c r="AK33" s="16">
        <f t="shared" ref="AK33" si="312">AK28*137*1000*AK32</f>
        <v>735.18103447204612</v>
      </c>
      <c r="AL33" s="16"/>
      <c r="AM33" s="16">
        <f t="shared" ref="AM33" si="313">AM28*137*1000*AM32</f>
        <v>985.4176004000002</v>
      </c>
      <c r="AN33" s="16"/>
      <c r="AO33" s="16">
        <f t="shared" ref="AO33" si="314">AO28*137*1000*AO32</f>
        <v>190.8849417714284</v>
      </c>
      <c r="AP33" s="16"/>
      <c r="AQ33" s="16">
        <f t="shared" ref="AQ33" si="315">AQ28*137*1000*AQ32</f>
        <v>168.88684689583556</v>
      </c>
      <c r="AR33" s="16"/>
      <c r="AS33" s="16">
        <f t="shared" ref="AS33" si="316">AS28*137*1000*AS32</f>
        <v>163.1305903319998</v>
      </c>
      <c r="AT33" s="16"/>
      <c r="AU33" s="16">
        <f t="shared" ref="AU33" si="317">AU28*137*1000*AU32</f>
        <v>49.538832839999998</v>
      </c>
      <c r="AV33" s="16"/>
      <c r="AW33" s="16">
        <f t="shared" ref="AW33" si="318">AW28*137*1000*AW32</f>
        <v>44.158451973241654</v>
      </c>
      <c r="AX33" s="16"/>
      <c r="AY33" s="16">
        <f t="shared" ref="AY33" si="319">AY28*137*1000*AY32</f>
        <v>30.772751871600001</v>
      </c>
      <c r="AZ33" s="16"/>
      <c r="BA33" s="16">
        <f t="shared" ref="BA33" si="320">BA28*137*1000*BA32</f>
        <v>15.150131691428552</v>
      </c>
      <c r="BB33" s="16"/>
      <c r="BC33" s="16">
        <f t="shared" ref="BC33" si="321">BC28*137*1000*BC32</f>
        <v>14.267961342552704</v>
      </c>
      <c r="BD33" s="16"/>
      <c r="BE33" s="16">
        <f t="shared" ref="BE33" si="322">BE28*137*1000*BE32</f>
        <v>6.7150276313142836</v>
      </c>
      <c r="BF33" s="16"/>
      <c r="BG33" s="16">
        <f t="shared" ref="BG33" si="323">BG28*137*1000*BG32</f>
        <v>5.0003420977142836</v>
      </c>
      <c r="BH33" s="16"/>
      <c r="BI33" s="16">
        <f t="shared" ref="BI33" si="324">BI28*137*1000*BI32</f>
        <v>4.7503597904490027</v>
      </c>
      <c r="BJ33" s="16"/>
      <c r="BK33" s="16">
        <f t="shared" ref="BK33" si="325">BK28*137*1000*BK32</f>
        <v>1.5638780954599969</v>
      </c>
      <c r="BL33" s="16"/>
    </row>
    <row r="34" spans="1:64" s="13" customFormat="1" ht="18.75" x14ac:dyDescent="0.3">
      <c r="A34" s="9" t="s">
        <v>34</v>
      </c>
      <c r="B34" s="16">
        <f>SUM(B33:O33)</f>
        <v>329441.07338317944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S34" s="16">
        <f>S33+U33</f>
        <v>7402107.2730593793</v>
      </c>
      <c r="T34" s="17"/>
      <c r="U34" s="17"/>
      <c r="V34" s="17"/>
      <c r="Y34" s="16">
        <f>Y33+AA33</f>
        <v>147735.08521585478</v>
      </c>
      <c r="Z34" s="17"/>
      <c r="AA34" s="17"/>
      <c r="AB34" s="17"/>
      <c r="AE34" s="16">
        <f>AE33+AG33</f>
        <v>11921.652836890597</v>
      </c>
      <c r="AF34" s="17"/>
      <c r="AG34" s="17"/>
      <c r="AH34" s="17"/>
      <c r="AK34" s="16">
        <f>AK33+AM33</f>
        <v>1720.5986348720462</v>
      </c>
      <c r="AL34" s="17"/>
      <c r="AM34" s="17"/>
      <c r="AN34" s="17"/>
      <c r="AQ34" s="16">
        <f>AQ33+AS33</f>
        <v>332.01743722783533</v>
      </c>
      <c r="AR34" s="17"/>
      <c r="AS34" s="17"/>
      <c r="AT34" s="17"/>
      <c r="AW34" s="16">
        <f>AW33+AY33</f>
        <v>74.931203844841662</v>
      </c>
      <c r="AX34" s="17"/>
      <c r="AY34" s="17"/>
      <c r="AZ34" s="17"/>
      <c r="BC34" s="16">
        <f>BC33+BE33</f>
        <v>20.982988973866988</v>
      </c>
      <c r="BD34" s="17"/>
      <c r="BE34" s="17"/>
      <c r="BF34" s="17"/>
      <c r="BI34" s="16">
        <f>BI33+BK33</f>
        <v>6.3142378859089998</v>
      </c>
      <c r="BJ34" s="17"/>
      <c r="BK34" s="17"/>
      <c r="BL34" s="17"/>
    </row>
    <row r="36" spans="1:64" ht="15.75" customHeight="1" x14ac:dyDescent="0.25">
      <c r="A36" s="22" t="s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64" ht="18.75" customHeight="1" x14ac:dyDescent="0.3">
      <c r="A37" s="2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Q37" s="20" t="s">
        <v>13</v>
      </c>
      <c r="R37" s="20"/>
      <c r="S37" s="20"/>
      <c r="T37" s="20"/>
      <c r="U37" s="20"/>
      <c r="V37" s="20"/>
      <c r="W37" s="20" t="s">
        <v>14</v>
      </c>
      <c r="X37" s="20"/>
      <c r="Y37" s="20"/>
      <c r="Z37" s="20"/>
      <c r="AA37" s="20"/>
      <c r="AB37" s="20"/>
      <c r="AC37" s="20" t="s">
        <v>15</v>
      </c>
      <c r="AD37" s="20"/>
      <c r="AE37" s="20"/>
      <c r="AF37" s="20"/>
      <c r="AG37" s="20"/>
      <c r="AH37" s="20"/>
      <c r="AI37" s="20" t="s">
        <v>16</v>
      </c>
      <c r="AJ37" s="20"/>
      <c r="AK37" s="20"/>
      <c r="AL37" s="20"/>
      <c r="AM37" s="20"/>
      <c r="AN37" s="20"/>
      <c r="AO37" s="20" t="s">
        <v>17</v>
      </c>
      <c r="AP37" s="20"/>
      <c r="AQ37" s="20"/>
      <c r="AR37" s="20"/>
      <c r="AS37" s="20"/>
      <c r="AT37" s="20"/>
      <c r="AU37" s="20" t="s">
        <v>18</v>
      </c>
      <c r="AV37" s="20"/>
      <c r="AW37" s="20"/>
      <c r="AX37" s="20"/>
      <c r="AY37" s="20"/>
      <c r="AZ37" s="20"/>
      <c r="BA37" s="20" t="s">
        <v>19</v>
      </c>
      <c r="BB37" s="20"/>
      <c r="BC37" s="20"/>
      <c r="BD37" s="20"/>
      <c r="BE37" s="20"/>
      <c r="BF37" s="20"/>
      <c r="BG37" s="20" t="s">
        <v>20</v>
      </c>
      <c r="BH37" s="20"/>
      <c r="BI37" s="20"/>
      <c r="BJ37" s="20"/>
      <c r="BK37" s="20"/>
      <c r="BL37" s="20"/>
    </row>
    <row r="38" spans="1:64" s="10" customFormat="1" ht="18.75" x14ac:dyDescent="0.3">
      <c r="A38" s="9" t="s">
        <v>0</v>
      </c>
      <c r="B38" s="21" t="s">
        <v>1</v>
      </c>
      <c r="C38" s="21"/>
      <c r="D38" s="21" t="s">
        <v>11</v>
      </c>
      <c r="E38" s="21"/>
      <c r="F38" s="21" t="s">
        <v>2</v>
      </c>
      <c r="G38" s="21"/>
      <c r="H38" s="21" t="s">
        <v>3</v>
      </c>
      <c r="I38" s="21"/>
      <c r="J38" s="21" t="s">
        <v>6</v>
      </c>
      <c r="K38" s="21"/>
      <c r="L38" s="21" t="s">
        <v>7</v>
      </c>
      <c r="M38" s="21"/>
      <c r="N38" s="21" t="s">
        <v>8</v>
      </c>
      <c r="O38" s="21"/>
      <c r="Q38" s="17" t="s">
        <v>25</v>
      </c>
      <c r="R38" s="17"/>
      <c r="S38" s="17" t="s">
        <v>26</v>
      </c>
      <c r="T38" s="17"/>
      <c r="U38" s="17" t="s">
        <v>12</v>
      </c>
      <c r="V38" s="17"/>
      <c r="W38" s="17" t="s">
        <v>25</v>
      </c>
      <c r="X38" s="17"/>
      <c r="Y38" s="17" t="s">
        <v>26</v>
      </c>
      <c r="Z38" s="17"/>
      <c r="AA38" s="17" t="s">
        <v>12</v>
      </c>
      <c r="AB38" s="17"/>
      <c r="AC38" s="17" t="s">
        <v>25</v>
      </c>
      <c r="AD38" s="17"/>
      <c r="AE38" s="17" t="s">
        <v>26</v>
      </c>
      <c r="AF38" s="17"/>
      <c r="AG38" s="17" t="s">
        <v>12</v>
      </c>
      <c r="AH38" s="17"/>
      <c r="AI38" s="17" t="s">
        <v>25</v>
      </c>
      <c r="AJ38" s="17"/>
      <c r="AK38" s="17" t="s">
        <v>26</v>
      </c>
      <c r="AL38" s="17"/>
      <c r="AM38" s="17" t="s">
        <v>12</v>
      </c>
      <c r="AN38" s="17"/>
      <c r="AO38" s="17" t="s">
        <v>25</v>
      </c>
      <c r="AP38" s="17"/>
      <c r="AQ38" s="17" t="s">
        <v>26</v>
      </c>
      <c r="AR38" s="17"/>
      <c r="AS38" s="17" t="s">
        <v>12</v>
      </c>
      <c r="AT38" s="17"/>
      <c r="AU38" s="17" t="s">
        <v>25</v>
      </c>
      <c r="AV38" s="17"/>
      <c r="AW38" s="17" t="s">
        <v>26</v>
      </c>
      <c r="AX38" s="17"/>
      <c r="AY38" s="17" t="s">
        <v>12</v>
      </c>
      <c r="AZ38" s="17"/>
      <c r="BA38" s="17" t="s">
        <v>25</v>
      </c>
      <c r="BB38" s="17"/>
      <c r="BC38" s="17" t="s">
        <v>26</v>
      </c>
      <c r="BD38" s="17"/>
      <c r="BE38" s="17" t="s">
        <v>12</v>
      </c>
      <c r="BF38" s="17"/>
      <c r="BG38" s="17" t="s">
        <v>25</v>
      </c>
      <c r="BH38" s="17"/>
      <c r="BI38" s="17" t="s">
        <v>26</v>
      </c>
      <c r="BJ38" s="17"/>
      <c r="BK38" s="17" t="s">
        <v>12</v>
      </c>
      <c r="BL38" s="17"/>
    </row>
    <row r="39" spans="1:64" s="1" customFormat="1" ht="18.75" x14ac:dyDescent="0.3">
      <c r="A39" s="12" t="s">
        <v>9</v>
      </c>
      <c r="B39" s="18">
        <f>B28</f>
        <v>504.69</v>
      </c>
      <c r="C39" s="18"/>
      <c r="D39" s="18">
        <f t="shared" ref="D39" si="326">D28</f>
        <v>241.2</v>
      </c>
      <c r="E39" s="18"/>
      <c r="F39" s="18">
        <f t="shared" ref="F39" si="327">F28</f>
        <v>146548.29999999999</v>
      </c>
      <c r="G39" s="18"/>
      <c r="H39" s="18">
        <f t="shared" ref="H39" si="328">H28</f>
        <v>43029.27</v>
      </c>
      <c r="I39" s="18"/>
      <c r="J39" s="18">
        <f t="shared" ref="J39" si="329">J28</f>
        <v>65.507360000000006</v>
      </c>
      <c r="K39" s="18"/>
      <c r="L39" s="18">
        <f t="shared" ref="L39" si="330">L28</f>
        <v>24.691839999999999</v>
      </c>
      <c r="M39" s="18"/>
      <c r="N39" s="18">
        <f t="shared" ref="N39" si="331">N28</f>
        <v>9.5624160000000007</v>
      </c>
      <c r="O39" s="18"/>
      <c r="P39" s="7"/>
      <c r="Q39" s="18">
        <v>182.3</v>
      </c>
      <c r="R39" s="18"/>
      <c r="S39" s="18">
        <v>127.3715</v>
      </c>
      <c r="T39" s="18"/>
      <c r="U39" s="18">
        <v>937.9</v>
      </c>
      <c r="V39" s="18"/>
      <c r="W39" s="18">
        <v>5.944</v>
      </c>
      <c r="X39" s="18"/>
      <c r="Y39" s="18">
        <v>4.4262930000000003</v>
      </c>
      <c r="Z39" s="18"/>
      <c r="AA39" s="18">
        <v>20.02</v>
      </c>
      <c r="AB39" s="18"/>
      <c r="AC39" s="19">
        <v>0.63929999999999998</v>
      </c>
      <c r="AD39" s="18"/>
      <c r="AE39" s="18">
        <v>0.4745375</v>
      </c>
      <c r="AF39" s="18"/>
      <c r="AG39" s="18">
        <v>1.5269999999999999</v>
      </c>
      <c r="AH39" s="18"/>
      <c r="AI39" s="18">
        <v>0.10290000000000001</v>
      </c>
      <c r="AJ39" s="18"/>
      <c r="AK39" s="18">
        <v>8.4569510000000001E-2</v>
      </c>
      <c r="AL39" s="18"/>
      <c r="AM39" s="18">
        <v>0.19567000000000001</v>
      </c>
      <c r="AN39" s="18"/>
      <c r="AO39" s="18">
        <v>2.291E-2</v>
      </c>
      <c r="AP39" s="18"/>
      <c r="AQ39" s="18">
        <v>1.9585350000000001E-2</v>
      </c>
      <c r="AR39" s="18"/>
      <c r="AS39" s="18">
        <v>3.30183E-2</v>
      </c>
      <c r="AT39" s="18"/>
      <c r="AU39" s="18">
        <v>6.1060000000000003E-3</v>
      </c>
      <c r="AV39" s="18"/>
      <c r="AW39" s="18">
        <v>5.3845940000000004E-3</v>
      </c>
      <c r="AX39" s="18"/>
      <c r="AY39" s="18">
        <v>6.5410199999999998E-3</v>
      </c>
      <c r="AZ39" s="18"/>
      <c r="BA39" s="18">
        <v>1.836E-3</v>
      </c>
      <c r="BB39" s="18"/>
      <c r="BC39" s="18">
        <v>1.6763150000000001E-3</v>
      </c>
      <c r="BD39" s="18"/>
      <c r="BE39" s="18">
        <v>1.4284079999999999E-3</v>
      </c>
      <c r="BF39" s="18"/>
      <c r="BG39" s="18">
        <v>6.0380000000000004E-4</v>
      </c>
      <c r="BH39" s="18"/>
      <c r="BI39" s="18">
        <v>5.6710189999999996E-4</v>
      </c>
      <c r="BJ39" s="18"/>
      <c r="BK39" s="18">
        <v>3.3191900000000002E-4</v>
      </c>
      <c r="BL39" s="18"/>
    </row>
    <row r="40" spans="1:64" ht="18.75" x14ac:dyDescent="0.3">
      <c r="A40" s="9"/>
      <c r="B40" s="4" t="s">
        <v>4</v>
      </c>
      <c r="C40" s="4" t="s">
        <v>5</v>
      </c>
      <c r="D40" s="4" t="s">
        <v>4</v>
      </c>
      <c r="E40" s="4" t="s">
        <v>5</v>
      </c>
      <c r="F40" s="4" t="s">
        <v>4</v>
      </c>
      <c r="G40" s="4" t="s">
        <v>5</v>
      </c>
      <c r="H40" s="4" t="s">
        <v>4</v>
      </c>
      <c r="I40" s="4" t="s">
        <v>5</v>
      </c>
      <c r="J40" s="4" t="s">
        <v>4</v>
      </c>
      <c r="K40" s="4" t="s">
        <v>5</v>
      </c>
      <c r="L40" s="4" t="s">
        <v>4</v>
      </c>
      <c r="M40" s="4" t="s">
        <v>5</v>
      </c>
      <c r="N40" s="4" t="s">
        <v>4</v>
      </c>
      <c r="O40" s="4" t="s">
        <v>5</v>
      </c>
      <c r="P40" s="3"/>
      <c r="Q40" s="4" t="s">
        <v>4</v>
      </c>
      <c r="R40" s="4" t="s">
        <v>5</v>
      </c>
      <c r="S40" s="4" t="s">
        <v>4</v>
      </c>
      <c r="T40" s="4" t="s">
        <v>5</v>
      </c>
      <c r="U40" s="4" t="s">
        <v>4</v>
      </c>
      <c r="V40" s="4" t="s">
        <v>5</v>
      </c>
      <c r="W40" s="4" t="s">
        <v>4</v>
      </c>
      <c r="X40" s="4" t="s">
        <v>5</v>
      </c>
      <c r="Y40" s="4" t="s">
        <v>4</v>
      </c>
      <c r="Z40" s="4" t="s">
        <v>5</v>
      </c>
      <c r="AA40" s="4" t="s">
        <v>4</v>
      </c>
      <c r="AB40" s="4" t="s">
        <v>5</v>
      </c>
      <c r="AC40" s="4" t="s">
        <v>4</v>
      </c>
      <c r="AD40" s="4" t="s">
        <v>5</v>
      </c>
      <c r="AE40" s="4" t="s">
        <v>4</v>
      </c>
      <c r="AF40" s="4" t="s">
        <v>5</v>
      </c>
      <c r="AG40" s="4" t="s">
        <v>4</v>
      </c>
      <c r="AH40" s="4" t="s">
        <v>5</v>
      </c>
      <c r="AI40" s="4" t="s">
        <v>4</v>
      </c>
      <c r="AJ40" s="4" t="s">
        <v>5</v>
      </c>
      <c r="AK40" s="4" t="s">
        <v>4</v>
      </c>
      <c r="AL40" s="4" t="s">
        <v>5</v>
      </c>
      <c r="AM40" s="4" t="s">
        <v>4</v>
      </c>
      <c r="AN40" s="4" t="s">
        <v>5</v>
      </c>
      <c r="AO40" s="4" t="s">
        <v>4</v>
      </c>
      <c r="AP40" s="4" t="s">
        <v>5</v>
      </c>
      <c r="AQ40" s="4" t="s">
        <v>4</v>
      </c>
      <c r="AR40" s="4" t="s">
        <v>5</v>
      </c>
      <c r="AS40" s="4" t="s">
        <v>4</v>
      </c>
      <c r="AT40" s="4" t="s">
        <v>5</v>
      </c>
      <c r="AU40" s="4" t="s">
        <v>4</v>
      </c>
      <c r="AV40" s="4" t="s">
        <v>5</v>
      </c>
      <c r="AW40" s="4" t="s">
        <v>4</v>
      </c>
      <c r="AX40" s="4" t="s">
        <v>5</v>
      </c>
      <c r="AY40" s="4" t="s">
        <v>4</v>
      </c>
      <c r="AZ40" s="4" t="s">
        <v>5</v>
      </c>
      <c r="BA40" s="4" t="s">
        <v>4</v>
      </c>
      <c r="BB40" s="4" t="s">
        <v>5</v>
      </c>
      <c r="BC40" s="4" t="s">
        <v>4</v>
      </c>
      <c r="BD40" s="4" t="s">
        <v>5</v>
      </c>
      <c r="BE40" s="4" t="s">
        <v>4</v>
      </c>
      <c r="BF40" s="4" t="s">
        <v>5</v>
      </c>
      <c r="BG40" s="4" t="s">
        <v>4</v>
      </c>
      <c r="BH40" s="4" t="s">
        <v>5</v>
      </c>
      <c r="BI40" s="4" t="s">
        <v>4</v>
      </c>
      <c r="BJ40" s="4" t="s">
        <v>5</v>
      </c>
      <c r="BK40" s="4" t="s">
        <v>4</v>
      </c>
      <c r="BL40" s="4" t="s">
        <v>5</v>
      </c>
    </row>
    <row r="41" spans="1:64" ht="18.75" x14ac:dyDescent="0.3">
      <c r="A41" s="9" t="s">
        <v>10</v>
      </c>
      <c r="B41" s="4">
        <v>1</v>
      </c>
      <c r="C41" s="5">
        <f>B41</f>
        <v>1</v>
      </c>
      <c r="D41" s="4">
        <v>1</v>
      </c>
      <c r="E41" s="5">
        <f>D41</f>
        <v>1</v>
      </c>
      <c r="F41" s="2">
        <v>1</v>
      </c>
      <c r="G41" s="5">
        <f>F41</f>
        <v>1</v>
      </c>
      <c r="H41" s="2">
        <v>1</v>
      </c>
      <c r="I41" s="5">
        <f>H41</f>
        <v>1</v>
      </c>
      <c r="J41" s="2">
        <v>1</v>
      </c>
      <c r="K41" s="5">
        <f>J41</f>
        <v>1</v>
      </c>
      <c r="L41" s="2">
        <v>1</v>
      </c>
      <c r="M41" s="5">
        <f>L41</f>
        <v>1</v>
      </c>
      <c r="N41" s="2">
        <v>1</v>
      </c>
      <c r="O41" s="5">
        <f>N41</f>
        <v>1</v>
      </c>
      <c r="P41" s="3"/>
      <c r="Q41" s="2">
        <v>1</v>
      </c>
      <c r="R41" s="5">
        <f>Q41</f>
        <v>1</v>
      </c>
      <c r="S41" s="2">
        <v>1</v>
      </c>
      <c r="T41" s="5">
        <f>S41</f>
        <v>1</v>
      </c>
      <c r="U41" s="2">
        <v>1</v>
      </c>
      <c r="V41" s="5">
        <f>U41</f>
        <v>1</v>
      </c>
      <c r="W41" s="2">
        <v>1</v>
      </c>
      <c r="X41" s="5">
        <f>W41</f>
        <v>1</v>
      </c>
      <c r="Y41" s="2">
        <v>1</v>
      </c>
      <c r="Z41" s="5">
        <f>Y41</f>
        <v>1</v>
      </c>
      <c r="AA41" s="2">
        <v>1</v>
      </c>
      <c r="AB41" s="5">
        <f>AA41</f>
        <v>1</v>
      </c>
      <c r="AC41" s="2">
        <v>1</v>
      </c>
      <c r="AD41" s="5">
        <f>AC41</f>
        <v>1</v>
      </c>
      <c r="AE41" s="2">
        <v>1</v>
      </c>
      <c r="AF41" s="5">
        <f>AE41</f>
        <v>1</v>
      </c>
      <c r="AG41" s="2">
        <v>1</v>
      </c>
      <c r="AH41" s="5">
        <f>AG41</f>
        <v>1</v>
      </c>
      <c r="AI41" s="2">
        <v>1</v>
      </c>
      <c r="AJ41" s="5">
        <f>AI41</f>
        <v>1</v>
      </c>
      <c r="AK41" s="2">
        <v>1</v>
      </c>
      <c r="AL41" s="5">
        <f>AK41</f>
        <v>1</v>
      </c>
      <c r="AM41" s="2">
        <v>1</v>
      </c>
      <c r="AN41" s="5">
        <f>AM41</f>
        <v>1</v>
      </c>
      <c r="AO41" s="2">
        <v>1</v>
      </c>
      <c r="AP41" s="5">
        <f>AO41</f>
        <v>1</v>
      </c>
      <c r="AQ41" s="2">
        <v>1</v>
      </c>
      <c r="AR41" s="5">
        <f>AQ41</f>
        <v>1</v>
      </c>
      <c r="AS41" s="2">
        <v>1</v>
      </c>
      <c r="AT41" s="5">
        <f>AS41</f>
        <v>1</v>
      </c>
      <c r="AU41" s="2">
        <v>1</v>
      </c>
      <c r="AV41" s="5">
        <f>AU41</f>
        <v>1</v>
      </c>
      <c r="AW41" s="2">
        <v>1</v>
      </c>
      <c r="AX41" s="5">
        <f>AW41</f>
        <v>1</v>
      </c>
      <c r="AY41" s="2">
        <v>1</v>
      </c>
      <c r="AZ41" s="5">
        <f>AY41</f>
        <v>1</v>
      </c>
      <c r="BA41" s="2">
        <v>1</v>
      </c>
      <c r="BB41" s="5">
        <f>BA41</f>
        <v>1</v>
      </c>
      <c r="BC41" s="2">
        <v>1</v>
      </c>
      <c r="BD41" s="5">
        <f>BC41</f>
        <v>1</v>
      </c>
      <c r="BE41" s="2">
        <v>1</v>
      </c>
      <c r="BF41" s="5">
        <f>BE41</f>
        <v>1</v>
      </c>
      <c r="BG41" s="2">
        <v>1</v>
      </c>
      <c r="BH41" s="5">
        <f>BG41</f>
        <v>1</v>
      </c>
      <c r="BI41" s="2">
        <v>1</v>
      </c>
      <c r="BJ41" s="5">
        <f>BI41</f>
        <v>1</v>
      </c>
      <c r="BK41" s="2">
        <v>1</v>
      </c>
      <c r="BL41" s="5">
        <f>BK41</f>
        <v>1</v>
      </c>
    </row>
    <row r="42" spans="1:64" ht="18.75" x14ac:dyDescent="0.3">
      <c r="A42" s="9" t="s">
        <v>31</v>
      </c>
      <c r="B42" s="6">
        <v>3.1472914459677601E-3</v>
      </c>
      <c r="C42" s="8">
        <f>B42/B41</f>
        <v>3.1472914459677601E-3</v>
      </c>
      <c r="D42" s="6">
        <v>1.5896590909090899E-3</v>
      </c>
      <c r="E42" s="8">
        <f>D42/D41</f>
        <v>1.5896590909090899E-3</v>
      </c>
      <c r="F42" s="6">
        <v>1.37660524562519E-4</v>
      </c>
      <c r="G42" s="8">
        <f>F42/F41</f>
        <v>1.37660524562519E-4</v>
      </c>
      <c r="H42" s="6">
        <v>1.3554295970964799E-3</v>
      </c>
      <c r="I42" s="8">
        <f>H42/H41</f>
        <v>1.3554295970964799E-3</v>
      </c>
      <c r="J42" s="6">
        <v>1.13152E-3</v>
      </c>
      <c r="K42" s="8">
        <f>J42/J41</f>
        <v>1.13152E-3</v>
      </c>
      <c r="L42" s="6">
        <v>2.4397969543147198E-3</v>
      </c>
      <c r="M42" s="8">
        <f>L42/L41</f>
        <v>2.4397969543147198E-3</v>
      </c>
      <c r="N42" s="6">
        <v>3.9268999999999997E-3</v>
      </c>
      <c r="O42" s="8">
        <f>N42/N41</f>
        <v>3.9268999999999997E-3</v>
      </c>
      <c r="P42" s="3"/>
      <c r="Q42" s="6">
        <v>0.118134285714285</v>
      </c>
      <c r="R42" s="8">
        <f>Q42/Q41</f>
        <v>0.118134285714285</v>
      </c>
      <c r="S42" s="6">
        <v>0.123864569987302</v>
      </c>
      <c r="T42" s="8">
        <f>S42/S41</f>
        <v>0.123864569987302</v>
      </c>
      <c r="U42" s="6">
        <v>0.103837142857142</v>
      </c>
      <c r="V42" s="8">
        <f>U42/U41</f>
        <v>0.103837142857142</v>
      </c>
      <c r="W42" s="6">
        <v>0.113534285714285</v>
      </c>
      <c r="X42" s="8">
        <f>W42/W41</f>
        <v>0.113534285714285</v>
      </c>
      <c r="Y42" s="6">
        <v>0.117717457438381</v>
      </c>
      <c r="Z42" s="8">
        <f>Y42/Y41</f>
        <v>0.117717457438381</v>
      </c>
      <c r="AA42" s="6">
        <v>9.0137142857142805E-2</v>
      </c>
      <c r="AB42" s="8">
        <f>AA42/AA41</f>
        <v>9.0137142857142805E-2</v>
      </c>
      <c r="AC42" s="6">
        <v>0.112551428571428</v>
      </c>
      <c r="AD42" s="8">
        <f>AC42/AC41</f>
        <v>0.112551428571428</v>
      </c>
      <c r="AE42" s="6">
        <v>0.116392892676199</v>
      </c>
      <c r="AF42" s="8">
        <f>AE42/AE41</f>
        <v>0.116392892676199</v>
      </c>
      <c r="AG42" s="6">
        <v>8.6157142857142793E-2</v>
      </c>
      <c r="AH42" s="8">
        <f>AG42/AG41</f>
        <v>8.6157142857142793E-2</v>
      </c>
      <c r="AI42" s="6">
        <v>0.112294285714285</v>
      </c>
      <c r="AJ42" s="8">
        <f>AI42/AI41</f>
        <v>0.112294285714285</v>
      </c>
      <c r="AK42" s="6">
        <v>0.116785288589373</v>
      </c>
      <c r="AL42" s="8">
        <f>AK42/AK41</f>
        <v>0.116785288589373</v>
      </c>
      <c r="AM42" s="6">
        <v>8.5537142857142798E-2</v>
      </c>
      <c r="AN42" s="8">
        <f>AM42/AM41</f>
        <v>8.5537142857142798E-2</v>
      </c>
      <c r="AO42" s="6">
        <v>0.111614285714285</v>
      </c>
      <c r="AP42" s="8">
        <f>AO42/AO41</f>
        <v>0.111614285714285</v>
      </c>
      <c r="AQ42" s="6">
        <v>0.116204605338526</v>
      </c>
      <c r="AR42" s="8">
        <f>AQ42/AQ41</f>
        <v>0.116204605338526</v>
      </c>
      <c r="AS42" s="6">
        <v>8.4631428571428496E-2</v>
      </c>
      <c r="AT42" s="8">
        <f>AS42/AS41</f>
        <v>8.4631428571428496E-2</v>
      </c>
      <c r="AU42" s="6">
        <v>0.110642857142857</v>
      </c>
      <c r="AV42" s="8">
        <f>AU42/AU41</f>
        <v>0.110642857142857</v>
      </c>
      <c r="AW42" s="6">
        <v>0.11503279575587699</v>
      </c>
      <c r="AX42" s="8">
        <f>AW42/AW41</f>
        <v>0.11503279575587699</v>
      </c>
      <c r="AY42" s="6">
        <v>8.2828571428571404E-2</v>
      </c>
      <c r="AZ42" s="8">
        <f>AY42/AY41</f>
        <v>8.2828571428571404E-2</v>
      </c>
      <c r="BA42" s="6">
        <v>0.11108</v>
      </c>
      <c r="BB42" s="8">
        <f>BA42/BA41</f>
        <v>0.11108</v>
      </c>
      <c r="BC42" s="6">
        <v>0.11485680105549601</v>
      </c>
      <c r="BD42" s="8">
        <f>BC42/BC41</f>
        <v>0.11485680105549601</v>
      </c>
      <c r="BE42" s="6">
        <v>8.1577142857142806E-2</v>
      </c>
      <c r="BF42" s="8">
        <f>BE42/BE41</f>
        <v>8.1577142857142806E-2</v>
      </c>
      <c r="BG42" s="6">
        <v>0.111157142857142</v>
      </c>
      <c r="BH42" s="8">
        <f>BG42/BG41</f>
        <v>0.111157142857142</v>
      </c>
      <c r="BI42" s="6">
        <v>0.113245827145232</v>
      </c>
      <c r="BJ42" s="8">
        <f>BI42/BI41</f>
        <v>0.113245827145232</v>
      </c>
      <c r="BK42" s="6">
        <v>8.16514285714285E-2</v>
      </c>
      <c r="BL42" s="8">
        <f>BK42/BK41</f>
        <v>8.16514285714285E-2</v>
      </c>
    </row>
    <row r="43" spans="1:64" ht="18.75" x14ac:dyDescent="0.3">
      <c r="A43" s="9" t="s">
        <v>32</v>
      </c>
      <c r="B43" s="6">
        <v>6.4840736817204704E-4</v>
      </c>
      <c r="C43" s="8">
        <f t="shared" ref="C43" si="332">B43/B42</f>
        <v>0.20602075762725189</v>
      </c>
      <c r="D43" s="6">
        <v>1.1102272727272699E-4</v>
      </c>
      <c r="E43" s="8">
        <f t="shared" ref="E43" si="333">D43/D42</f>
        <v>6.9840589034241063E-2</v>
      </c>
      <c r="F43" s="6">
        <v>3.8199243721822898E-7</v>
      </c>
      <c r="G43" s="8">
        <f t="shared" ref="G43" si="334">F43/F42</f>
        <v>2.7748872702046535E-3</v>
      </c>
      <c r="H43" s="6">
        <v>7.5652889843124002E-7</v>
      </c>
      <c r="I43" s="8">
        <f t="shared" ref="I43" si="335">H43/H42</f>
        <v>5.5814695211896725E-4</v>
      </c>
      <c r="J43" s="6">
        <v>1.84E-6</v>
      </c>
      <c r="K43" s="8">
        <f t="shared" ref="K43" si="336">J43/J42</f>
        <v>1.6261312217194569E-3</v>
      </c>
      <c r="L43" s="6">
        <v>1.0253807106598901E-5</v>
      </c>
      <c r="M43" s="8">
        <f t="shared" ref="M43" si="337">L43/L42</f>
        <v>4.2027296937416454E-3</v>
      </c>
      <c r="N43" s="6">
        <v>7.9300000000000003E-5</v>
      </c>
      <c r="O43" s="8">
        <f t="shared" ref="O43" si="338">N43/N42</f>
        <v>2.019404619419899E-2</v>
      </c>
      <c r="P43" s="3"/>
      <c r="Q43" s="6">
        <v>1.49942857142857E-2</v>
      </c>
      <c r="R43" s="8">
        <f t="shared" ref="R43" si="339">Q43/Q42</f>
        <v>0.12692577454228909</v>
      </c>
      <c r="S43" s="6">
        <v>1.68368255646268E-2</v>
      </c>
      <c r="T43" s="8">
        <f t="shared" ref="T43" si="340">S43/S42</f>
        <v>0.13592931026485483</v>
      </c>
      <c r="U43" s="6">
        <v>3.6999999999999998E-2</v>
      </c>
      <c r="V43" s="8">
        <f t="shared" ref="V43" si="341">U43/U42</f>
        <v>0.35632721569490977</v>
      </c>
      <c r="W43" s="6">
        <v>1.7757142857142801E-2</v>
      </c>
      <c r="X43" s="8">
        <f t="shared" ref="X43" si="342">W43/W42</f>
        <v>0.15640335203966124</v>
      </c>
      <c r="Y43" s="6">
        <v>1.9202952622576298E-2</v>
      </c>
      <c r="Z43" s="8">
        <f t="shared" ref="Z43" si="343">Y43/Y42</f>
        <v>0.16312748372626085</v>
      </c>
      <c r="AA43" s="6">
        <v>3.7208571428571403E-2</v>
      </c>
      <c r="AB43" s="8">
        <f t="shared" ref="AB43" si="344">AA43/AA42</f>
        <v>0.41279954355268161</v>
      </c>
      <c r="AC43" s="6">
        <v>1.8362857142857101E-2</v>
      </c>
      <c r="AD43" s="8">
        <f t="shared" ref="AD43" si="345">AC43/AC42</f>
        <v>0.16315081359632469</v>
      </c>
      <c r="AE43" s="6">
        <v>1.9918742312202701E-2</v>
      </c>
      <c r="AF43" s="8">
        <f t="shared" ref="AF43" si="346">AE43/AE42</f>
        <v>0.17113366507365663</v>
      </c>
      <c r="AG43" s="6">
        <v>3.7091428571428497E-2</v>
      </c>
      <c r="AH43" s="8">
        <f t="shared" ref="AH43" si="347">AG43/AG42</f>
        <v>0.43050903664400542</v>
      </c>
      <c r="AI43" s="6">
        <v>1.8757142857142799E-2</v>
      </c>
      <c r="AJ43" s="8">
        <f t="shared" ref="AJ43" si="348">AI43/AI42</f>
        <v>0.1670355952471827</v>
      </c>
      <c r="AK43" s="6">
        <v>2.0641360656489201E-2</v>
      </c>
      <c r="AL43" s="8">
        <f t="shared" ref="AL43" si="349">AK43/AK42</f>
        <v>0.17674624009421239</v>
      </c>
      <c r="AM43" s="6">
        <v>3.7337142857142798E-2</v>
      </c>
      <c r="AN43" s="8">
        <f t="shared" ref="AN43" si="350">AM43/AM42</f>
        <v>0.43650210434898751</v>
      </c>
      <c r="AO43" s="6">
        <v>1.9134285714285701E-2</v>
      </c>
      <c r="AP43" s="8">
        <f t="shared" ref="AP43" si="351">AO43/AO42</f>
        <v>0.17143222833738739</v>
      </c>
      <c r="AQ43" s="6">
        <v>2.08299919807538E-2</v>
      </c>
      <c r="AR43" s="8">
        <f t="shared" ref="AR43" si="352">AQ43/AQ42</f>
        <v>0.1792527234189393</v>
      </c>
      <c r="AS43" s="6">
        <v>3.73742857142857E-2</v>
      </c>
      <c r="AT43" s="8">
        <f t="shared" ref="AT43" si="353">AS43/AS42</f>
        <v>0.44161236960264699</v>
      </c>
      <c r="AU43" s="6">
        <v>1.88885714285714E-2</v>
      </c>
      <c r="AV43" s="8">
        <f t="shared" ref="AV43" si="354">AU43/AU42</f>
        <v>0.17071659134925754</v>
      </c>
      <c r="AW43" s="6">
        <v>2.0699547358445699E-2</v>
      </c>
      <c r="AX43" s="8">
        <f t="shared" ref="AX43" si="355">AW43/AW42</f>
        <v>0.17994474725602908</v>
      </c>
      <c r="AY43" s="6">
        <v>3.6639999999999999E-2</v>
      </c>
      <c r="AZ43" s="8">
        <f t="shared" ref="AZ43" si="356">AY43/AY42</f>
        <v>0.44235943428768554</v>
      </c>
      <c r="BA43" s="6">
        <v>1.9471428571428501E-2</v>
      </c>
      <c r="BB43" s="8">
        <f t="shared" ref="BB43" si="357">BA43/BA42</f>
        <v>0.17529193888574451</v>
      </c>
      <c r="BC43" s="6">
        <v>2.09324888597603E-2</v>
      </c>
      <c r="BD43" s="8">
        <f t="shared" ref="BD43" si="358">BC43/BC42</f>
        <v>0.18224857968703334</v>
      </c>
      <c r="BE43" s="6">
        <v>3.6485714285714198E-2</v>
      </c>
      <c r="BF43" s="8">
        <f t="shared" ref="BF43" si="359">BE43/BE42</f>
        <v>0.44725413281031023</v>
      </c>
      <c r="BG43" s="6">
        <v>1.91571428571428E-2</v>
      </c>
      <c r="BH43" s="8">
        <f t="shared" ref="BH43" si="360">BG43/BG42</f>
        <v>0.17234288651844318</v>
      </c>
      <c r="BI43" s="6">
        <v>2.05030031963509E-2</v>
      </c>
      <c r="BJ43" s="8">
        <f t="shared" ref="BJ43" si="361">BI43/BI42</f>
        <v>0.18104864181933028</v>
      </c>
      <c r="BK43" s="6">
        <v>3.65114285714285E-2</v>
      </c>
      <c r="BL43" s="8">
        <f t="shared" ref="BL43" si="362">BK43/BK42</f>
        <v>0.44716215270487741</v>
      </c>
    </row>
    <row r="44" spans="1:64" s="13" customFormat="1" ht="18.75" x14ac:dyDescent="0.3">
      <c r="A44" s="9" t="s">
        <v>33</v>
      </c>
      <c r="B44" s="16">
        <f>B39*137*1000*B43</f>
        <v>44832.525906056806</v>
      </c>
      <c r="C44" s="16"/>
      <c r="D44" s="16">
        <f t="shared" ref="D44" si="363">D39*137*1000*D43</f>
        <v>3668.6794090908998</v>
      </c>
      <c r="E44" s="16"/>
      <c r="F44" s="16">
        <f t="shared" ref="F44" si="364">F39*137*1000*F43</f>
        <v>7669.3068933447803</v>
      </c>
      <c r="G44" s="16"/>
      <c r="H44" s="16">
        <f t="shared" ref="H44" si="365">H39*137*1000*H43</f>
        <v>4459.7454139758547</v>
      </c>
      <c r="I44" s="16"/>
      <c r="J44" s="16">
        <f t="shared" ref="J44" si="366">J39*137*1000*J43</f>
        <v>16.513095308800001</v>
      </c>
      <c r="K44" s="16"/>
      <c r="L44" s="16">
        <f t="shared" ref="L44" si="367">L39*137*1000*L43</f>
        <v>34.686394931979414</v>
      </c>
      <c r="M44" s="16"/>
      <c r="N44" s="16">
        <f t="shared" ref="N44" si="368">N39*137*1000*N43</f>
        <v>103.8870436656</v>
      </c>
      <c r="O44" s="16"/>
      <c r="P44" s="10"/>
      <c r="Q44" s="16">
        <f t="shared" ref="Q44" si="369">Q39*137*1000*Q43</f>
        <v>374483.78514285682</v>
      </c>
      <c r="R44" s="16"/>
      <c r="S44" s="16">
        <f t="shared" ref="S44" si="370">S39*137*1000*S43</f>
        <v>293800.84665446618</v>
      </c>
      <c r="T44" s="16"/>
      <c r="U44" s="16">
        <f t="shared" ref="U44" si="371">U39*137*1000*U43</f>
        <v>4754215.0999999996</v>
      </c>
      <c r="V44" s="16"/>
      <c r="W44" s="16">
        <f t="shared" ref="W44" si="372">W39*137*1000*W43</f>
        <v>14460.138628571383</v>
      </c>
      <c r="X44" s="16"/>
      <c r="Y44" s="16">
        <f t="shared" ref="Y44" si="373">Y39*137*1000*Y43</f>
        <v>11644.711583851833</v>
      </c>
      <c r="Z44" s="16"/>
      <c r="AA44" s="16">
        <f t="shared" ref="AA44" si="374">AA39*137*1000*AA43</f>
        <v>102053.43719999993</v>
      </c>
      <c r="AB44" s="16"/>
      <c r="AC44" s="16">
        <f t="shared" ref="AC44" si="375">AC39*137*1000*AC43</f>
        <v>1608.2943162857105</v>
      </c>
      <c r="AD44" s="16"/>
      <c r="AE44" s="16">
        <f t="shared" ref="AE44" si="376">AE39*137*1000*AE43</f>
        <v>1294.9500546568338</v>
      </c>
      <c r="AF44" s="16"/>
      <c r="AG44" s="16">
        <f t="shared" ref="AG44" si="377">AG39*137*1000*AG43</f>
        <v>7759.4897657142692</v>
      </c>
      <c r="AH44" s="16"/>
      <c r="AI44" s="16">
        <f t="shared" ref="AI44" si="378">AI39*137*1000*AI43</f>
        <v>264.42506999999921</v>
      </c>
      <c r="AJ44" s="16"/>
      <c r="AK44" s="16">
        <f t="shared" ref="AK44" si="379">AK39*137*1000*AK43</f>
        <v>239.1512766340021</v>
      </c>
      <c r="AL44" s="16"/>
      <c r="AM44" s="16">
        <f t="shared" ref="AM44" si="380">AM39*137*1000*AM43</f>
        <v>1000.8889477714272</v>
      </c>
      <c r="AN44" s="16"/>
      <c r="AO44" s="16">
        <f t="shared" ref="AO44" si="381">AO39*137*1000*AO43</f>
        <v>60.0562085428571</v>
      </c>
      <c r="AP44" s="16"/>
      <c r="AQ44" s="16">
        <f t="shared" ref="AQ44" si="382">AQ39*137*1000*AQ43</f>
        <v>55.890887631315138</v>
      </c>
      <c r="AR44" s="16"/>
      <c r="AS44" s="16">
        <f t="shared" ref="AS44" si="383">AS39*137*1000*AS43</f>
        <v>169.06284678599994</v>
      </c>
      <c r="AT44" s="16"/>
      <c r="AU44" s="16">
        <f t="shared" ref="AU44" si="384">AU39*137*1000*AU43</f>
        <v>15.800705548571404</v>
      </c>
      <c r="AV44" s="16"/>
      <c r="AW44" s="16">
        <f t="shared" ref="AW44" si="385">AW39*137*1000*AW43</f>
        <v>15.269836215733351</v>
      </c>
      <c r="AX44" s="16"/>
      <c r="AY44" s="16">
        <f t="shared" ref="AY44" si="386">AY39*137*1000*AY43</f>
        <v>32.833827273600001</v>
      </c>
      <c r="AZ44" s="16"/>
      <c r="BA44" s="16">
        <f t="shared" ref="BA44" si="387">BA39*137*1000*BA43</f>
        <v>4.8976873714285531</v>
      </c>
      <c r="BB44" s="16"/>
      <c r="BC44" s="16">
        <f t="shared" ref="BC44" si="388">BC39*137*1000*BC43</f>
        <v>4.8072539736240252</v>
      </c>
      <c r="BD44" s="16"/>
      <c r="BE44" s="16">
        <f t="shared" ref="BE44" si="389">BE39*137*1000*BE43</f>
        <v>7.1399586054856972</v>
      </c>
      <c r="BF44" s="16"/>
      <c r="BG44" s="16">
        <f t="shared" ref="BG44" si="390">BG39*137*1000*BG43</f>
        <v>1.5846903514285668</v>
      </c>
      <c r="BH44" s="16"/>
      <c r="BI44" s="16">
        <f t="shared" ref="BI44" si="391">BI39*137*1000*BI43</f>
        <v>1.5929390133648631</v>
      </c>
      <c r="BJ44" s="16"/>
      <c r="BK44" s="16">
        <f t="shared" ref="BK44" si="392">BK39*137*1000*BK43</f>
        <v>1.6602806498199969</v>
      </c>
      <c r="BL44" s="16"/>
    </row>
    <row r="45" spans="1:64" s="13" customFormat="1" ht="18.75" x14ac:dyDescent="0.3">
      <c r="A45" s="9" t="s">
        <v>34</v>
      </c>
      <c r="B45" s="16">
        <f>SUM(B44:O44)</f>
        <v>60785.344156374726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S45" s="16">
        <f>S44+U44</f>
        <v>5048015.946654466</v>
      </c>
      <c r="T45" s="17"/>
      <c r="U45" s="17"/>
      <c r="V45" s="17"/>
      <c r="Y45" s="16">
        <f>Y44+AA44</f>
        <v>113698.14878385176</v>
      </c>
      <c r="Z45" s="17"/>
      <c r="AA45" s="17"/>
      <c r="AB45" s="17"/>
      <c r="AE45" s="16">
        <f>AE44+AG44</f>
        <v>9054.4398203711025</v>
      </c>
      <c r="AF45" s="17"/>
      <c r="AG45" s="17"/>
      <c r="AH45" s="17"/>
      <c r="AK45" s="16">
        <f>AK44+AM44</f>
        <v>1240.0402244054294</v>
      </c>
      <c r="AL45" s="17"/>
      <c r="AM45" s="17"/>
      <c r="AN45" s="17"/>
      <c r="AQ45" s="16">
        <f>AQ44+AS44</f>
        <v>224.95373441731508</v>
      </c>
      <c r="AR45" s="17"/>
      <c r="AS45" s="17"/>
      <c r="AT45" s="17"/>
      <c r="AW45" s="16">
        <f>AW44+AY44</f>
        <v>48.10366348933335</v>
      </c>
      <c r="AX45" s="17"/>
      <c r="AY45" s="17"/>
      <c r="AZ45" s="17"/>
      <c r="BC45" s="16">
        <f>BC44+BE44</f>
        <v>11.947212579109722</v>
      </c>
      <c r="BD45" s="17"/>
      <c r="BE45" s="17"/>
      <c r="BF45" s="17"/>
      <c r="BI45" s="16">
        <f>BI44+BK44</f>
        <v>3.25321966318486</v>
      </c>
      <c r="BJ45" s="17"/>
      <c r="BK45" s="17"/>
      <c r="BL45" s="17"/>
    </row>
  </sheetData>
  <mergeCells count="444">
    <mergeCell ref="BG33:BH33"/>
    <mergeCell ref="BI33:BJ33"/>
    <mergeCell ref="BK33:BL33"/>
    <mergeCell ref="B34:O34"/>
    <mergeCell ref="S34:V34"/>
    <mergeCell ref="Y34:AB34"/>
    <mergeCell ref="AE34:AH34"/>
    <mergeCell ref="AK34:AN34"/>
    <mergeCell ref="AQ34:AT34"/>
    <mergeCell ref="AW34:AZ34"/>
    <mergeCell ref="BC34:BF34"/>
    <mergeCell ref="BI34:BL34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E27:BF27"/>
    <mergeCell ref="BG27:BH27"/>
    <mergeCell ref="BI27:BJ27"/>
    <mergeCell ref="BK27:BL27"/>
    <mergeCell ref="BE28:BF28"/>
    <mergeCell ref="BG28:BH28"/>
    <mergeCell ref="BI28:BJ28"/>
    <mergeCell ref="BK28:BL28"/>
    <mergeCell ref="B33:C33"/>
    <mergeCell ref="D33:E33"/>
    <mergeCell ref="F33:G33"/>
    <mergeCell ref="H33:I33"/>
    <mergeCell ref="J33:K33"/>
    <mergeCell ref="L33:M33"/>
    <mergeCell ref="N33:O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B27:C27"/>
    <mergeCell ref="D27:E27"/>
    <mergeCell ref="F27:G27"/>
    <mergeCell ref="H27:I27"/>
    <mergeCell ref="J27:K27"/>
    <mergeCell ref="L27:M27"/>
    <mergeCell ref="N27:O27"/>
    <mergeCell ref="Q27:R27"/>
    <mergeCell ref="S27:T27"/>
    <mergeCell ref="A25:A26"/>
    <mergeCell ref="Q26:V26"/>
    <mergeCell ref="W26:AB26"/>
    <mergeCell ref="AC26:AH26"/>
    <mergeCell ref="AI26:AN26"/>
    <mergeCell ref="AO26:AT26"/>
    <mergeCell ref="AU26:AZ26"/>
    <mergeCell ref="BA26:BF26"/>
    <mergeCell ref="BG26:BL26"/>
    <mergeCell ref="B23:O23"/>
    <mergeCell ref="S23:V23"/>
    <mergeCell ref="Y23:AB23"/>
    <mergeCell ref="AE23:AH23"/>
    <mergeCell ref="AK23:AN23"/>
    <mergeCell ref="AQ23:AT23"/>
    <mergeCell ref="AW23:AZ23"/>
    <mergeCell ref="BC23:BF23"/>
    <mergeCell ref="BI23:BL23"/>
    <mergeCell ref="BG15:BH15"/>
    <mergeCell ref="BI15:BJ15"/>
    <mergeCell ref="BK15:BL15"/>
    <mergeCell ref="BE16:BF16"/>
    <mergeCell ref="BG16:BH16"/>
    <mergeCell ref="BI16:BJ16"/>
    <mergeCell ref="BK16:BL16"/>
    <mergeCell ref="BE22:BF22"/>
    <mergeCell ref="BG22:BH22"/>
    <mergeCell ref="BI22:BJ22"/>
    <mergeCell ref="BK22:BL22"/>
    <mergeCell ref="N15:O15"/>
    <mergeCell ref="Q15:R15"/>
    <mergeCell ref="S15:T15"/>
    <mergeCell ref="AI15:AJ15"/>
    <mergeCell ref="AK15:AL15"/>
    <mergeCell ref="AM15:AN15"/>
    <mergeCell ref="AO15:AP15"/>
    <mergeCell ref="AQ15:AR15"/>
    <mergeCell ref="AS15:AT15"/>
    <mergeCell ref="BG10:BH10"/>
    <mergeCell ref="BI10:BJ10"/>
    <mergeCell ref="BK10:BL10"/>
    <mergeCell ref="BI11:BL11"/>
    <mergeCell ref="A1:A2"/>
    <mergeCell ref="A13:A14"/>
    <mergeCell ref="Q14:V14"/>
    <mergeCell ref="W14:AB14"/>
    <mergeCell ref="AC14:AH14"/>
    <mergeCell ref="AI14:AN14"/>
    <mergeCell ref="AO14:AT14"/>
    <mergeCell ref="AU14:AZ14"/>
    <mergeCell ref="BA14:BF14"/>
    <mergeCell ref="BG14:BL14"/>
    <mergeCell ref="BG2:BL2"/>
    <mergeCell ref="BG3:BH3"/>
    <mergeCell ref="BI3:BJ3"/>
    <mergeCell ref="BK3:BL3"/>
    <mergeCell ref="BG4:BH4"/>
    <mergeCell ref="BI4:BJ4"/>
    <mergeCell ref="BK4:BL4"/>
    <mergeCell ref="AI2:AN2"/>
    <mergeCell ref="AK11:AN11"/>
    <mergeCell ref="AO2:AT2"/>
    <mergeCell ref="Q2:V2"/>
    <mergeCell ref="Q3:R3"/>
    <mergeCell ref="Q4:R4"/>
    <mergeCell ref="Q10:R10"/>
    <mergeCell ref="W2:AB2"/>
    <mergeCell ref="Y11:AB11"/>
    <mergeCell ref="AC2:AH2"/>
    <mergeCell ref="AE11:AH11"/>
    <mergeCell ref="W3:X3"/>
    <mergeCell ref="Y3:Z3"/>
    <mergeCell ref="AA3:AB3"/>
    <mergeCell ref="AC3:AD3"/>
    <mergeCell ref="AE3:AF3"/>
    <mergeCell ref="AG3:AH3"/>
    <mergeCell ref="AA16:AB16"/>
    <mergeCell ref="AC16:AD16"/>
    <mergeCell ref="AE16:AF16"/>
    <mergeCell ref="AG16:AH16"/>
    <mergeCell ref="AQ11:AT11"/>
    <mergeCell ref="AU2:AZ2"/>
    <mergeCell ref="BA2:BF2"/>
    <mergeCell ref="BE3:BF3"/>
    <mergeCell ref="BE4:BF4"/>
    <mergeCell ref="BE10:BF10"/>
    <mergeCell ref="BC11:BF11"/>
    <mergeCell ref="AI3:AJ3"/>
    <mergeCell ref="AK3:AL3"/>
    <mergeCell ref="AM3:AN3"/>
    <mergeCell ref="BE15:BF15"/>
    <mergeCell ref="B3:C3"/>
    <mergeCell ref="D3:E3"/>
    <mergeCell ref="F3:G3"/>
    <mergeCell ref="H3:I3"/>
    <mergeCell ref="J3:K3"/>
    <mergeCell ref="L3:M3"/>
    <mergeCell ref="N3:O3"/>
    <mergeCell ref="S3:T3"/>
    <mergeCell ref="U3:V3"/>
    <mergeCell ref="AO3:AP3"/>
    <mergeCell ref="AQ3:AR3"/>
    <mergeCell ref="AS3:AT3"/>
    <mergeCell ref="AU3:AV3"/>
    <mergeCell ref="AW3:AX3"/>
    <mergeCell ref="AY3:AZ3"/>
    <mergeCell ref="BA3:BB3"/>
    <mergeCell ref="BC3:BD3"/>
    <mergeCell ref="B4:C4"/>
    <mergeCell ref="D4:E4"/>
    <mergeCell ref="F4:G4"/>
    <mergeCell ref="H4:I4"/>
    <mergeCell ref="J4:K4"/>
    <mergeCell ref="L4:M4"/>
    <mergeCell ref="N4:O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10:C10"/>
    <mergeCell ref="D10:E10"/>
    <mergeCell ref="F10:G10"/>
    <mergeCell ref="H10:I10"/>
    <mergeCell ref="J10:K10"/>
    <mergeCell ref="L10:M10"/>
    <mergeCell ref="N10:O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11:O11"/>
    <mergeCell ref="S11:V11"/>
    <mergeCell ref="AW11:AZ11"/>
    <mergeCell ref="AU15:AV15"/>
    <mergeCell ref="AW15:AX15"/>
    <mergeCell ref="AY15:AZ15"/>
    <mergeCell ref="BA15:BB15"/>
    <mergeCell ref="BC15:BD15"/>
    <mergeCell ref="U15:V15"/>
    <mergeCell ref="W15:X15"/>
    <mergeCell ref="Y15:Z15"/>
    <mergeCell ref="AA15:AB15"/>
    <mergeCell ref="AC15:AD15"/>
    <mergeCell ref="AE15:AF15"/>
    <mergeCell ref="AG15:AH15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N16:O16"/>
    <mergeCell ref="W16:X16"/>
    <mergeCell ref="Y16:Z16"/>
    <mergeCell ref="Q16:R16"/>
    <mergeCell ref="S16:T16"/>
    <mergeCell ref="U16:V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22:C22"/>
    <mergeCell ref="D22:E22"/>
    <mergeCell ref="F22:G22"/>
    <mergeCell ref="H22:I22"/>
    <mergeCell ref="J22:K22"/>
    <mergeCell ref="L22:M22"/>
    <mergeCell ref="N22:O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28:C28"/>
    <mergeCell ref="D28:E28"/>
    <mergeCell ref="F28:G28"/>
    <mergeCell ref="H28:I28"/>
    <mergeCell ref="J28:K28"/>
    <mergeCell ref="L28:M28"/>
    <mergeCell ref="N28:O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A36:A37"/>
    <mergeCell ref="Q37:V37"/>
    <mergeCell ref="W37:AB37"/>
    <mergeCell ref="AC37:AH37"/>
    <mergeCell ref="AI37:AN37"/>
    <mergeCell ref="AO37:AT37"/>
    <mergeCell ref="AU37:AZ37"/>
    <mergeCell ref="BA37:BF37"/>
    <mergeCell ref="BA33:BB33"/>
    <mergeCell ref="BC33:BD33"/>
    <mergeCell ref="BE33:BF33"/>
    <mergeCell ref="BG37:BL37"/>
    <mergeCell ref="B38:C38"/>
    <mergeCell ref="D38:E38"/>
    <mergeCell ref="F38:G38"/>
    <mergeCell ref="H38:I38"/>
    <mergeCell ref="J38:K38"/>
    <mergeCell ref="L38:M38"/>
    <mergeCell ref="N38:O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J38"/>
    <mergeCell ref="BK38:BL38"/>
    <mergeCell ref="B39:C39"/>
    <mergeCell ref="D39:E39"/>
    <mergeCell ref="F39:G39"/>
    <mergeCell ref="H39:I39"/>
    <mergeCell ref="J39:K39"/>
    <mergeCell ref="L39:M39"/>
    <mergeCell ref="N39:O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BG39:BH39"/>
    <mergeCell ref="BI39:BJ39"/>
    <mergeCell ref="BK39:BL39"/>
    <mergeCell ref="B44:C44"/>
    <mergeCell ref="D44:E44"/>
    <mergeCell ref="F44:G44"/>
    <mergeCell ref="H44:I44"/>
    <mergeCell ref="J44:K44"/>
    <mergeCell ref="L44:M44"/>
    <mergeCell ref="N44:O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BE44:BF44"/>
    <mergeCell ref="BG44:BH44"/>
    <mergeCell ref="BI44:BJ44"/>
    <mergeCell ref="BK44:BL44"/>
    <mergeCell ref="B45:O45"/>
    <mergeCell ref="S45:V45"/>
    <mergeCell ref="Y45:AB45"/>
    <mergeCell ref="AE45:AH45"/>
    <mergeCell ref="AK45:AN45"/>
    <mergeCell ref="AQ45:AT45"/>
    <mergeCell ref="AW45:AZ45"/>
    <mergeCell ref="BC45:BF45"/>
    <mergeCell ref="BI45:BL45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C44:BD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99E-6D3E-418B-8B84-CD839E68147F}">
  <dimension ref="A1:BL49"/>
  <sheetViews>
    <sheetView tabSelected="1" topLeftCell="A23" zoomScale="130" zoomScaleNormal="130" workbookViewId="0">
      <pane xSplit="1" topLeftCell="B1" activePane="topRight" state="frozen"/>
      <selection pane="topRight" activeCell="D54" sqref="D54"/>
    </sheetView>
  </sheetViews>
  <sheetFormatPr baseColWidth="10" defaultColWidth="9.140625" defaultRowHeight="15.75" x14ac:dyDescent="0.25"/>
  <cols>
    <col min="1" max="1" width="39.5703125" style="11" bestFit="1" customWidth="1"/>
    <col min="2" max="2" width="11.7109375" bestFit="1" customWidth="1"/>
    <col min="3" max="3" width="9.7109375" bestFit="1" customWidth="1"/>
    <col min="4" max="4" width="11.28515625" bestFit="1" customWidth="1"/>
    <col min="5" max="5" width="10.85546875" bestFit="1" customWidth="1"/>
    <col min="6" max="6" width="11.28515625" bestFit="1" customWidth="1"/>
    <col min="7" max="7" width="11.140625" bestFit="1" customWidth="1"/>
    <col min="8" max="8" width="11.28515625" bestFit="1" customWidth="1"/>
    <col min="9" max="9" width="9.7109375" bestFit="1" customWidth="1"/>
    <col min="10" max="10" width="11.28515625" bestFit="1" customWidth="1"/>
    <col min="11" max="11" width="9.7109375" bestFit="1" customWidth="1"/>
    <col min="12" max="12" width="11.28515625" bestFit="1" customWidth="1"/>
    <col min="13" max="13" width="9.7109375" bestFit="1" customWidth="1"/>
    <col min="14" max="14" width="11.28515625" bestFit="1" customWidth="1"/>
    <col min="15" max="15" width="9.7109375" bestFit="1" customWidth="1"/>
    <col min="17" max="17" width="11.7109375" bestFit="1" customWidth="1"/>
    <col min="18" max="18" width="9.7109375" bestFit="1" customWidth="1"/>
    <col min="19" max="19" width="11.28515625" bestFit="1" customWidth="1"/>
    <col min="20" max="20" width="9.7109375" bestFit="1" customWidth="1"/>
    <col min="21" max="21" width="11.28515625" bestFit="1" customWidth="1"/>
    <col min="22" max="22" width="9.7109375" bestFit="1" customWidth="1"/>
    <col min="23" max="23" width="11.28515625" bestFit="1" customWidth="1"/>
    <col min="24" max="24" width="9.7109375" bestFit="1" customWidth="1"/>
    <col min="25" max="25" width="11.28515625" customWidth="1"/>
    <col min="26" max="26" width="11.140625" customWidth="1"/>
    <col min="27" max="27" width="12.5703125" customWidth="1"/>
    <col min="28" max="28" width="9.7109375" bestFit="1" customWidth="1"/>
    <col min="29" max="29" width="11.28515625" bestFit="1" customWidth="1"/>
    <col min="30" max="30" width="9.7109375" bestFit="1" customWidth="1"/>
    <col min="31" max="31" width="11.28515625" bestFit="1" customWidth="1"/>
    <col min="32" max="32" width="9.7109375" bestFit="1" customWidth="1"/>
    <col min="33" max="33" width="11.28515625" bestFit="1" customWidth="1"/>
    <col min="34" max="34" width="9.7109375" bestFit="1" customWidth="1"/>
    <col min="35" max="35" width="11.28515625" bestFit="1" customWidth="1"/>
    <col min="36" max="36" width="9.7109375" bestFit="1" customWidth="1"/>
    <col min="37" max="37" width="11.28515625" bestFit="1" customWidth="1"/>
    <col min="38" max="38" width="9.7109375" bestFit="1" customWidth="1"/>
    <col min="39" max="39" width="11.28515625" bestFit="1" customWidth="1"/>
    <col min="40" max="40" width="9.7109375" bestFit="1" customWidth="1"/>
    <col min="41" max="41" width="11.28515625" bestFit="1" customWidth="1"/>
    <col min="42" max="42" width="9.7109375" bestFit="1" customWidth="1"/>
    <col min="43" max="43" width="11.28515625" bestFit="1" customWidth="1"/>
    <col min="44" max="44" width="9.7109375" bestFit="1" customWidth="1"/>
    <col min="45" max="45" width="11.28515625" bestFit="1" customWidth="1"/>
    <col min="46" max="46" width="11.140625" bestFit="1" customWidth="1"/>
    <col min="47" max="47" width="11.28515625" bestFit="1" customWidth="1"/>
    <col min="48" max="48" width="9.7109375" bestFit="1" customWidth="1"/>
    <col min="49" max="49" width="11.28515625" bestFit="1" customWidth="1"/>
    <col min="50" max="50" width="9.7109375" bestFit="1" customWidth="1"/>
    <col min="51" max="51" width="11.28515625" bestFit="1" customWidth="1"/>
    <col min="52" max="52" width="9.7109375" bestFit="1" customWidth="1"/>
    <col min="53" max="53" width="11.28515625" bestFit="1" customWidth="1"/>
    <col min="54" max="54" width="9.7109375" bestFit="1" customWidth="1"/>
    <col min="55" max="55" width="11.28515625" bestFit="1" customWidth="1"/>
    <col min="56" max="56" width="9.7109375" bestFit="1" customWidth="1"/>
    <col min="57" max="57" width="11.28515625" bestFit="1" customWidth="1"/>
    <col min="58" max="58" width="11.140625" bestFit="1" customWidth="1"/>
    <col min="59" max="59" width="11.28515625" bestFit="1" customWidth="1"/>
    <col min="60" max="60" width="9.7109375" bestFit="1" customWidth="1"/>
    <col min="61" max="61" width="11.28515625" bestFit="1" customWidth="1"/>
    <col min="62" max="62" width="9.7109375" bestFit="1" customWidth="1"/>
    <col min="63" max="63" width="11.28515625" bestFit="1" customWidth="1"/>
    <col min="64" max="64" width="9.7109375" bestFit="1" customWidth="1"/>
  </cols>
  <sheetData>
    <row r="1" spans="1:64" ht="15.75" customHeight="1" x14ac:dyDescent="0.25">
      <c r="A1" s="2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64" ht="18.75" customHeight="1" x14ac:dyDescent="0.3">
      <c r="A2" s="2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20" t="s">
        <v>13</v>
      </c>
      <c r="R2" s="20"/>
      <c r="S2" s="20"/>
      <c r="T2" s="20"/>
      <c r="U2" s="20"/>
      <c r="V2" s="20"/>
      <c r="W2" s="20" t="s">
        <v>14</v>
      </c>
      <c r="X2" s="20"/>
      <c r="Y2" s="20"/>
      <c r="Z2" s="20"/>
      <c r="AA2" s="20"/>
      <c r="AB2" s="20"/>
      <c r="AC2" s="20" t="s">
        <v>15</v>
      </c>
      <c r="AD2" s="20"/>
      <c r="AE2" s="20"/>
      <c r="AF2" s="20"/>
      <c r="AG2" s="20"/>
      <c r="AH2" s="20"/>
      <c r="AI2" s="20" t="s">
        <v>16</v>
      </c>
      <c r="AJ2" s="20"/>
      <c r="AK2" s="20"/>
      <c r="AL2" s="20"/>
      <c r="AM2" s="20"/>
      <c r="AN2" s="20"/>
      <c r="AO2" s="20" t="s">
        <v>17</v>
      </c>
      <c r="AP2" s="20"/>
      <c r="AQ2" s="20"/>
      <c r="AR2" s="20"/>
      <c r="AS2" s="20"/>
      <c r="AT2" s="20"/>
      <c r="AU2" s="20" t="s">
        <v>18</v>
      </c>
      <c r="AV2" s="20"/>
      <c r="AW2" s="20"/>
      <c r="AX2" s="20"/>
      <c r="AY2" s="20"/>
      <c r="AZ2" s="20"/>
      <c r="BA2" s="20" t="s">
        <v>19</v>
      </c>
      <c r="BB2" s="20"/>
      <c r="BC2" s="20"/>
      <c r="BD2" s="20"/>
      <c r="BE2" s="20"/>
      <c r="BF2" s="20"/>
      <c r="BG2" s="20" t="s">
        <v>20</v>
      </c>
      <c r="BH2" s="20"/>
      <c r="BI2" s="20"/>
      <c r="BJ2" s="20"/>
      <c r="BK2" s="20"/>
      <c r="BL2" s="20"/>
    </row>
    <row r="3" spans="1:64" s="10" customFormat="1" ht="18.75" x14ac:dyDescent="0.3">
      <c r="A3" s="9" t="s">
        <v>0</v>
      </c>
      <c r="B3" s="17" t="s">
        <v>1</v>
      </c>
      <c r="C3" s="17"/>
      <c r="D3" s="17" t="s">
        <v>11</v>
      </c>
      <c r="E3" s="17"/>
      <c r="F3" s="17" t="s">
        <v>2</v>
      </c>
      <c r="G3" s="17"/>
      <c r="H3" s="17" t="s">
        <v>3</v>
      </c>
      <c r="I3" s="17"/>
      <c r="J3" s="17" t="s">
        <v>6</v>
      </c>
      <c r="K3" s="17"/>
      <c r="L3" s="17" t="s">
        <v>7</v>
      </c>
      <c r="M3" s="17"/>
      <c r="N3" s="17" t="s">
        <v>8</v>
      </c>
      <c r="O3" s="17"/>
      <c r="Q3" s="17" t="s">
        <v>25</v>
      </c>
      <c r="R3" s="17"/>
      <c r="S3" s="17" t="s">
        <v>26</v>
      </c>
      <c r="T3" s="17"/>
      <c r="U3" s="17" t="s">
        <v>12</v>
      </c>
      <c r="V3" s="17"/>
      <c r="W3" s="17" t="s">
        <v>25</v>
      </c>
      <c r="X3" s="17"/>
      <c r="Y3" s="17" t="s">
        <v>26</v>
      </c>
      <c r="Z3" s="17"/>
      <c r="AA3" s="17" t="s">
        <v>12</v>
      </c>
      <c r="AB3" s="17"/>
      <c r="AC3" s="17" t="s">
        <v>25</v>
      </c>
      <c r="AD3" s="17"/>
      <c r="AE3" s="17" t="s">
        <v>26</v>
      </c>
      <c r="AF3" s="17"/>
      <c r="AG3" s="17" t="s">
        <v>12</v>
      </c>
      <c r="AH3" s="17"/>
      <c r="AI3" s="17" t="s">
        <v>25</v>
      </c>
      <c r="AJ3" s="17"/>
      <c r="AK3" s="17" t="s">
        <v>26</v>
      </c>
      <c r="AL3" s="17"/>
      <c r="AM3" s="17" t="s">
        <v>12</v>
      </c>
      <c r="AN3" s="17"/>
      <c r="AO3" s="17" t="s">
        <v>25</v>
      </c>
      <c r="AP3" s="17"/>
      <c r="AQ3" s="17" t="s">
        <v>26</v>
      </c>
      <c r="AR3" s="17"/>
      <c r="AS3" s="17" t="s">
        <v>12</v>
      </c>
      <c r="AT3" s="17"/>
      <c r="AU3" s="17" t="s">
        <v>25</v>
      </c>
      <c r="AV3" s="17"/>
      <c r="AW3" s="17" t="s">
        <v>26</v>
      </c>
      <c r="AX3" s="17"/>
      <c r="AY3" s="17" t="s">
        <v>12</v>
      </c>
      <c r="AZ3" s="17"/>
      <c r="BA3" s="17" t="s">
        <v>25</v>
      </c>
      <c r="BB3" s="17"/>
      <c r="BC3" s="17" t="s">
        <v>26</v>
      </c>
      <c r="BD3" s="17"/>
      <c r="BE3" s="17" t="s">
        <v>12</v>
      </c>
      <c r="BF3" s="17"/>
      <c r="BG3" s="17" t="s">
        <v>25</v>
      </c>
      <c r="BH3" s="17"/>
      <c r="BI3" s="17" t="s">
        <v>26</v>
      </c>
      <c r="BJ3" s="17"/>
      <c r="BK3" s="17" t="s">
        <v>12</v>
      </c>
      <c r="BL3" s="17"/>
    </row>
    <row r="4" spans="1:64" s="1" customFormat="1" ht="18.75" x14ac:dyDescent="0.3">
      <c r="A4" s="12" t="s">
        <v>9</v>
      </c>
      <c r="B4" s="18">
        <v>504.69</v>
      </c>
      <c r="C4" s="18"/>
      <c r="D4" s="18">
        <v>241.2</v>
      </c>
      <c r="E4" s="18"/>
      <c r="F4" s="18">
        <v>146548.29999999999</v>
      </c>
      <c r="G4" s="18"/>
      <c r="H4" s="18">
        <v>43029.27</v>
      </c>
      <c r="I4" s="18"/>
      <c r="J4" s="18">
        <v>65.507360000000006</v>
      </c>
      <c r="K4" s="18"/>
      <c r="L4" s="18">
        <v>24.691839999999999</v>
      </c>
      <c r="M4" s="18"/>
      <c r="N4" s="18">
        <v>9.5624160000000007</v>
      </c>
      <c r="O4" s="18"/>
      <c r="P4" s="7"/>
      <c r="Q4" s="18">
        <v>182.3</v>
      </c>
      <c r="R4" s="18"/>
      <c r="S4" s="18">
        <v>127.3715</v>
      </c>
      <c r="T4" s="18"/>
      <c r="U4" s="18">
        <v>937.9</v>
      </c>
      <c r="V4" s="18"/>
      <c r="W4" s="18">
        <v>5.944</v>
      </c>
      <c r="X4" s="18"/>
      <c r="Y4" s="18">
        <v>4.4262930000000003</v>
      </c>
      <c r="Z4" s="18"/>
      <c r="AA4" s="18">
        <v>20.02</v>
      </c>
      <c r="AB4" s="18"/>
      <c r="AC4" s="19">
        <v>0.63929999999999998</v>
      </c>
      <c r="AD4" s="18"/>
      <c r="AE4" s="18">
        <v>0.4745375</v>
      </c>
      <c r="AF4" s="18"/>
      <c r="AG4" s="18">
        <v>1.5269999999999999</v>
      </c>
      <c r="AH4" s="18"/>
      <c r="AI4" s="18">
        <v>0.10290000000000001</v>
      </c>
      <c r="AJ4" s="18"/>
      <c r="AK4" s="18">
        <v>8.8594179999999995E-2</v>
      </c>
      <c r="AL4" s="18"/>
      <c r="AM4" s="18">
        <v>0.19567000000000001</v>
      </c>
      <c r="AN4" s="18"/>
      <c r="AO4" s="18">
        <v>2.291E-2</v>
      </c>
      <c r="AP4" s="18"/>
      <c r="AQ4" s="18">
        <v>1.9585350000000001E-2</v>
      </c>
      <c r="AR4" s="18"/>
      <c r="AS4" s="18">
        <v>3.30183E-2</v>
      </c>
      <c r="AT4" s="18"/>
      <c r="AU4" s="18">
        <v>6.1060000000000003E-3</v>
      </c>
      <c r="AV4" s="18"/>
      <c r="AW4" s="18">
        <v>5.3845940000000004E-3</v>
      </c>
      <c r="AX4" s="18"/>
      <c r="AY4" s="18">
        <v>6.5410199999999998E-3</v>
      </c>
      <c r="AZ4" s="18"/>
      <c r="BA4" s="18">
        <v>1.836E-3</v>
      </c>
      <c r="BB4" s="18"/>
      <c r="BC4" s="18">
        <v>1.6763150000000001E-3</v>
      </c>
      <c r="BD4" s="18"/>
      <c r="BE4" s="18">
        <v>1.4284079999999999E-3</v>
      </c>
      <c r="BF4" s="18"/>
      <c r="BG4" s="18">
        <v>6.0380000000000004E-4</v>
      </c>
      <c r="BH4" s="18"/>
      <c r="BI4" s="18">
        <v>5.6710189999999996E-4</v>
      </c>
      <c r="BJ4" s="18"/>
      <c r="BK4" s="18">
        <v>3.3191900000000002E-4</v>
      </c>
      <c r="BL4" s="18"/>
    </row>
    <row r="5" spans="1:64" ht="18.75" x14ac:dyDescent="0.3">
      <c r="A5" s="9"/>
      <c r="B5" s="4" t="s">
        <v>4</v>
      </c>
      <c r="C5" s="4" t="s">
        <v>5</v>
      </c>
      <c r="D5" s="4" t="s">
        <v>4</v>
      </c>
      <c r="E5" s="4" t="s">
        <v>5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  <c r="L5" s="4" t="s">
        <v>4</v>
      </c>
      <c r="M5" s="4" t="s">
        <v>5</v>
      </c>
      <c r="N5" s="4" t="s">
        <v>4</v>
      </c>
      <c r="O5" s="4" t="s">
        <v>5</v>
      </c>
      <c r="P5" s="3"/>
      <c r="Q5" s="4" t="s">
        <v>4</v>
      </c>
      <c r="R5" s="4" t="s">
        <v>5</v>
      </c>
      <c r="S5" s="4" t="s">
        <v>4</v>
      </c>
      <c r="T5" s="4" t="s">
        <v>5</v>
      </c>
      <c r="U5" s="4" t="s">
        <v>4</v>
      </c>
      <c r="V5" s="4" t="s">
        <v>5</v>
      </c>
      <c r="W5" s="4" t="s">
        <v>4</v>
      </c>
      <c r="X5" s="4" t="s">
        <v>5</v>
      </c>
      <c r="Y5" s="4" t="s">
        <v>4</v>
      </c>
      <c r="Z5" s="4" t="s">
        <v>5</v>
      </c>
      <c r="AA5" s="4" t="s">
        <v>4</v>
      </c>
      <c r="AB5" s="4" t="s">
        <v>5</v>
      </c>
      <c r="AC5" s="4" t="s">
        <v>4</v>
      </c>
      <c r="AD5" s="4" t="s">
        <v>5</v>
      </c>
      <c r="AE5" s="4" t="s">
        <v>4</v>
      </c>
      <c r="AF5" s="4" t="s">
        <v>5</v>
      </c>
      <c r="AG5" s="4" t="s">
        <v>4</v>
      </c>
      <c r="AH5" s="4" t="s">
        <v>5</v>
      </c>
      <c r="AI5" s="4" t="s">
        <v>4</v>
      </c>
      <c r="AJ5" s="4" t="s">
        <v>5</v>
      </c>
      <c r="AK5" s="4" t="s">
        <v>4</v>
      </c>
      <c r="AL5" s="4" t="s">
        <v>5</v>
      </c>
      <c r="AM5" s="4" t="s">
        <v>4</v>
      </c>
      <c r="AN5" s="4" t="s">
        <v>5</v>
      </c>
      <c r="AO5" s="4" t="s">
        <v>4</v>
      </c>
      <c r="AP5" s="4" t="s">
        <v>5</v>
      </c>
      <c r="AQ5" s="4" t="s">
        <v>4</v>
      </c>
      <c r="AR5" s="4" t="s">
        <v>5</v>
      </c>
      <c r="AS5" s="4" t="s">
        <v>4</v>
      </c>
      <c r="AT5" s="4" t="s">
        <v>5</v>
      </c>
      <c r="AU5" s="4" t="s">
        <v>4</v>
      </c>
      <c r="AV5" s="4" t="s">
        <v>5</v>
      </c>
      <c r="AW5" s="4" t="s">
        <v>4</v>
      </c>
      <c r="AX5" s="4" t="s">
        <v>5</v>
      </c>
      <c r="AY5" s="4" t="s">
        <v>4</v>
      </c>
      <c r="AZ5" s="4" t="s">
        <v>5</v>
      </c>
      <c r="BA5" s="4" t="s">
        <v>4</v>
      </c>
      <c r="BB5" s="4" t="s">
        <v>5</v>
      </c>
      <c r="BC5" s="4" t="s">
        <v>4</v>
      </c>
      <c r="BD5" s="4" t="s">
        <v>5</v>
      </c>
      <c r="BE5" s="4" t="s">
        <v>4</v>
      </c>
      <c r="BF5" s="4" t="s">
        <v>5</v>
      </c>
      <c r="BG5" s="4" t="s">
        <v>4</v>
      </c>
      <c r="BH5" s="4" t="s">
        <v>5</v>
      </c>
      <c r="BI5" s="4" t="s">
        <v>4</v>
      </c>
      <c r="BJ5" s="4" t="s">
        <v>5</v>
      </c>
      <c r="BK5" s="4" t="s">
        <v>4</v>
      </c>
      <c r="BL5" s="4" t="s">
        <v>5</v>
      </c>
    </row>
    <row r="6" spans="1:64" ht="18.75" x14ac:dyDescent="0.3">
      <c r="A6" s="9" t="s">
        <v>10</v>
      </c>
      <c r="B6" s="4">
        <v>1</v>
      </c>
      <c r="C6" s="5">
        <f>B6</f>
        <v>1</v>
      </c>
      <c r="D6" s="4">
        <v>1</v>
      </c>
      <c r="E6" s="5">
        <f>D6</f>
        <v>1</v>
      </c>
      <c r="F6" s="2">
        <v>1</v>
      </c>
      <c r="G6" s="5">
        <f>F6</f>
        <v>1</v>
      </c>
      <c r="H6" s="2">
        <v>1</v>
      </c>
      <c r="I6" s="5">
        <f>H6</f>
        <v>1</v>
      </c>
      <c r="J6" s="2">
        <v>1</v>
      </c>
      <c r="K6" s="5">
        <f>J6</f>
        <v>1</v>
      </c>
      <c r="L6" s="2">
        <v>1</v>
      </c>
      <c r="M6" s="5">
        <f>L6</f>
        <v>1</v>
      </c>
      <c r="N6" s="2">
        <v>1</v>
      </c>
      <c r="O6" s="5">
        <f>N6</f>
        <v>1</v>
      </c>
      <c r="P6" s="3"/>
      <c r="Q6" s="2">
        <v>1</v>
      </c>
      <c r="R6" s="5">
        <f>Q6</f>
        <v>1</v>
      </c>
      <c r="S6" s="2">
        <v>1</v>
      </c>
      <c r="T6" s="5">
        <f>S6</f>
        <v>1</v>
      </c>
      <c r="U6" s="2">
        <v>1</v>
      </c>
      <c r="V6" s="5">
        <f>U6</f>
        <v>1</v>
      </c>
      <c r="W6" s="2">
        <v>1</v>
      </c>
      <c r="X6" s="5">
        <f>W6</f>
        <v>1</v>
      </c>
      <c r="Y6" s="2">
        <v>1</v>
      </c>
      <c r="Z6" s="5">
        <f>Y6</f>
        <v>1</v>
      </c>
      <c r="AA6" s="2">
        <v>1</v>
      </c>
      <c r="AB6" s="5">
        <f>AA6</f>
        <v>1</v>
      </c>
      <c r="AC6" s="2">
        <v>1</v>
      </c>
      <c r="AD6" s="5">
        <f>AC6</f>
        <v>1</v>
      </c>
      <c r="AE6" s="2">
        <v>1</v>
      </c>
      <c r="AF6" s="5">
        <f>AE6</f>
        <v>1</v>
      </c>
      <c r="AG6" s="2">
        <v>1</v>
      </c>
      <c r="AH6" s="5">
        <f>AG6</f>
        <v>1</v>
      </c>
      <c r="AI6" s="2">
        <v>1</v>
      </c>
      <c r="AJ6" s="5">
        <f>AI6</f>
        <v>1</v>
      </c>
      <c r="AK6" s="2">
        <v>1</v>
      </c>
      <c r="AL6" s="5">
        <f>AK6</f>
        <v>1</v>
      </c>
      <c r="AM6" s="2">
        <v>1</v>
      </c>
      <c r="AN6" s="5">
        <f>AM6</f>
        <v>1</v>
      </c>
      <c r="AO6" s="2">
        <v>1</v>
      </c>
      <c r="AP6" s="5">
        <f>AO6</f>
        <v>1</v>
      </c>
      <c r="AQ6" s="2">
        <v>1</v>
      </c>
      <c r="AR6" s="5">
        <f>AQ6</f>
        <v>1</v>
      </c>
      <c r="AS6" s="2">
        <v>1</v>
      </c>
      <c r="AT6" s="5">
        <f>AS6</f>
        <v>1</v>
      </c>
      <c r="AU6" s="2">
        <v>1</v>
      </c>
      <c r="AV6" s="5">
        <f>AU6</f>
        <v>1</v>
      </c>
      <c r="AW6" s="2">
        <v>1</v>
      </c>
      <c r="AX6" s="5">
        <f>AW6</f>
        <v>1</v>
      </c>
      <c r="AY6" s="2">
        <v>1</v>
      </c>
      <c r="AZ6" s="5">
        <f>AY6</f>
        <v>1</v>
      </c>
      <c r="BA6" s="2">
        <v>1</v>
      </c>
      <c r="BB6" s="5">
        <f>BA6</f>
        <v>1</v>
      </c>
      <c r="BC6" s="2">
        <v>1</v>
      </c>
      <c r="BD6" s="5">
        <f>BC6</f>
        <v>1</v>
      </c>
      <c r="BE6" s="2">
        <v>1</v>
      </c>
      <c r="BF6" s="5">
        <f>BE6</f>
        <v>1</v>
      </c>
      <c r="BG6" s="2">
        <v>1</v>
      </c>
      <c r="BH6" s="5">
        <f>BG6</f>
        <v>1</v>
      </c>
      <c r="BI6" s="2">
        <v>1</v>
      </c>
      <c r="BJ6" s="5">
        <f>BI6</f>
        <v>1</v>
      </c>
      <c r="BK6" s="2">
        <v>1</v>
      </c>
      <c r="BL6" s="5">
        <f>BK6</f>
        <v>1</v>
      </c>
    </row>
    <row r="7" spans="1:64" ht="18.75" x14ac:dyDescent="0.3">
      <c r="A7" s="9" t="s">
        <v>35</v>
      </c>
      <c r="B7" s="6">
        <v>8.6991165187341193E-2</v>
      </c>
      <c r="C7" s="8">
        <f>B7/B6</f>
        <v>8.6991165187341193E-2</v>
      </c>
      <c r="D7" s="6">
        <v>6.3398522727272699E-2</v>
      </c>
      <c r="E7" s="8">
        <f>D7/D6</f>
        <v>6.3398522727272699E-2</v>
      </c>
      <c r="F7" s="6">
        <v>2.4623184754032398E-2</v>
      </c>
      <c r="G7" s="8">
        <f>F7/F6</f>
        <v>2.4623184754032398E-2</v>
      </c>
      <c r="H7" s="6">
        <v>2.01318284028183E-2</v>
      </c>
      <c r="I7" s="8">
        <f>H7/H6</f>
        <v>2.01318284028183E-2</v>
      </c>
      <c r="J7" s="6">
        <v>5.7981600000000001E-2</v>
      </c>
      <c r="K7" s="8">
        <f>J7/J6</f>
        <v>5.7981600000000001E-2</v>
      </c>
      <c r="L7" s="6">
        <v>5.0765076142131903E-2</v>
      </c>
      <c r="M7" s="8">
        <f>L7/L6</f>
        <v>5.0765076142131903E-2</v>
      </c>
      <c r="N7" s="6">
        <v>4.4128500000000001E-2</v>
      </c>
      <c r="O7" s="8">
        <f>N7/N6</f>
        <v>4.4128500000000001E-2</v>
      </c>
      <c r="P7" s="3"/>
      <c r="Q7" s="6">
        <v>0.44449142857142798</v>
      </c>
      <c r="R7" s="8">
        <f>Q7/Q6</f>
        <v>0.44449142857142798</v>
      </c>
      <c r="S7" s="6">
        <v>0.44715977317253902</v>
      </c>
      <c r="T7" s="8">
        <f>S7/S6</f>
        <v>0.44715977317253902</v>
      </c>
      <c r="U7" s="6">
        <v>0.42570571428571402</v>
      </c>
      <c r="V7" s="8">
        <f>U7/U6</f>
        <v>0.42570571428571402</v>
      </c>
      <c r="W7" s="6">
        <v>0.44261714285714199</v>
      </c>
      <c r="X7" s="8">
        <f>W7/W6</f>
        <v>0.44261714285714199</v>
      </c>
      <c r="Y7" s="6">
        <v>0.44586380282175198</v>
      </c>
      <c r="Z7" s="8">
        <f>Y7/Y6</f>
        <v>0.44586380282175198</v>
      </c>
      <c r="AA7" s="6">
        <v>0.40389428571428498</v>
      </c>
      <c r="AB7" s="8">
        <f>AA7/AA6</f>
        <v>0.40389428571428498</v>
      </c>
      <c r="AC7" s="6">
        <v>0.44211714285714199</v>
      </c>
      <c r="AD7" s="8">
        <f>AC7/AC6</f>
        <v>0.44211714285714199</v>
      </c>
      <c r="AE7" s="6">
        <v>0.44406724260036001</v>
      </c>
      <c r="AF7" s="8">
        <f>AE7/AE6</f>
        <v>0.44406724260036001</v>
      </c>
      <c r="AG7" s="6">
        <v>0.39889142857142801</v>
      </c>
      <c r="AH7" s="8">
        <f>AG7/AG6</f>
        <v>0.39889142857142801</v>
      </c>
      <c r="AI7" s="6">
        <v>0.44351428571428497</v>
      </c>
      <c r="AJ7" s="8">
        <f>AI7/AI6</f>
        <v>0.44351428571428497</v>
      </c>
      <c r="AK7" s="6">
        <v>0.44377206253151702</v>
      </c>
      <c r="AL7" s="8">
        <f>AK7/AK6</f>
        <v>0.44377206253151702</v>
      </c>
      <c r="AM7" s="6">
        <v>0.39526</v>
      </c>
      <c r="AN7" s="8">
        <f>AM7/AM6</f>
        <v>0.39526</v>
      </c>
      <c r="AO7" s="6">
        <v>0.44202857142857099</v>
      </c>
      <c r="AP7" s="8">
        <f>AO7/AO6</f>
        <v>0.44202857142857099</v>
      </c>
      <c r="AQ7" s="6">
        <v>0.44294592736854099</v>
      </c>
      <c r="AR7" s="8">
        <f>AQ7/AQ6</f>
        <v>0.44294592736854099</v>
      </c>
      <c r="AS7" s="6">
        <v>0.39492857142857102</v>
      </c>
      <c r="AT7" s="8">
        <f>AS7/AS6</f>
        <v>0.39492857142857102</v>
      </c>
      <c r="AU7" s="6">
        <v>0.44178000000000001</v>
      </c>
      <c r="AV7" s="8">
        <f>AU7/AU6</f>
        <v>0.44178000000000001</v>
      </c>
      <c r="AW7" s="6">
        <v>0.44283575209786902</v>
      </c>
      <c r="AX7" s="8">
        <f>AW7/AW6</f>
        <v>0.44283575209786902</v>
      </c>
      <c r="AY7" s="6">
        <v>0.39327428571428502</v>
      </c>
      <c r="AZ7" s="8">
        <f>AY7/AY6</f>
        <v>0.39327428571428502</v>
      </c>
      <c r="BA7" s="6">
        <v>0.44085428571428498</v>
      </c>
      <c r="BB7" s="8">
        <f>BA7/BA6</f>
        <v>0.44085428571428498</v>
      </c>
      <c r="BC7" s="6">
        <v>0.44213514820740102</v>
      </c>
      <c r="BD7" s="8">
        <f>BC7/BC6</f>
        <v>0.44213514820740102</v>
      </c>
      <c r="BE7" s="6">
        <v>0.39103714285714197</v>
      </c>
      <c r="BF7" s="8">
        <f>BE7/BE6</f>
        <v>0.39103714285714197</v>
      </c>
      <c r="BG7" s="6">
        <v>0.44010857142857102</v>
      </c>
      <c r="BH7" s="8">
        <f>BG7/BG6</f>
        <v>0.44010857142857102</v>
      </c>
      <c r="BI7" s="6">
        <v>0.44231258995996597</v>
      </c>
      <c r="BJ7" s="8">
        <f>BI7/BI6</f>
        <v>0.44231258995996597</v>
      </c>
      <c r="BK7" s="6">
        <v>0.38773999999999997</v>
      </c>
      <c r="BL7" s="8">
        <f>BK7/BK6</f>
        <v>0.38773999999999997</v>
      </c>
    </row>
    <row r="8" spans="1:64" ht="18.75" x14ac:dyDescent="0.3">
      <c r="A8" s="9" t="s">
        <v>36</v>
      </c>
      <c r="B8" s="6">
        <v>1.2395890115089099E-2</v>
      </c>
      <c r="C8" s="8">
        <f t="shared" ref="C8:C10" si="0">B8/B7</f>
        <v>0.14249596597992148</v>
      </c>
      <c r="D8" s="6">
        <v>5.1130681818181804E-3</v>
      </c>
      <c r="E8" s="8">
        <f t="shared" ref="E8:E10" si="1">D8/D7</f>
        <v>8.0649642323899873E-2</v>
      </c>
      <c r="F8" s="6">
        <v>3.48424851797677E-4</v>
      </c>
      <c r="G8" s="8">
        <f t="shared" ref="G8:G10" si="2">F8/F7</f>
        <v>1.4150275655979776E-2</v>
      </c>
      <c r="H8" s="6">
        <v>6.8109215970195295E-4</v>
      </c>
      <c r="I8" s="8">
        <f t="shared" ref="I8:I10" si="3">H8/H7</f>
        <v>3.3831609631969906E-2</v>
      </c>
      <c r="J8" s="6">
        <v>6.5341599999999998E-3</v>
      </c>
      <c r="K8" s="8">
        <f t="shared" ref="K8:K10" si="4">J8/J7</f>
        <v>0.11269368213364239</v>
      </c>
      <c r="L8" s="6">
        <v>4.6396954314720804E-3</v>
      </c>
      <c r="M8" s="8">
        <f t="shared" ref="M8:M10" si="5">L8/L7</f>
        <v>9.1395419529793978E-2</v>
      </c>
      <c r="N8" s="6">
        <v>3.9803E-3</v>
      </c>
      <c r="O8" s="8">
        <f t="shared" ref="O8:O10" si="6">N8/N7</f>
        <v>9.0197944638952143E-2</v>
      </c>
      <c r="P8" s="3"/>
      <c r="Q8" s="6">
        <v>0.102711428571428</v>
      </c>
      <c r="R8" s="8">
        <f t="shared" ref="R8:R10" si="7">Q8/Q7</f>
        <v>0.23107628622116991</v>
      </c>
      <c r="S8" s="6">
        <v>0.108219910027405</v>
      </c>
      <c r="T8" s="8">
        <f t="shared" ref="T8:T10" si="8">S8/S7</f>
        <v>0.24201620208275704</v>
      </c>
      <c r="U8" s="6">
        <v>8.9494285714285707E-2</v>
      </c>
      <c r="V8" s="8">
        <f t="shared" ref="V8:V10" si="9">U8/U7</f>
        <v>0.21022570924246808</v>
      </c>
      <c r="W8" s="6">
        <v>0.123577142857142</v>
      </c>
      <c r="X8" s="8">
        <f t="shared" ref="X8:X10" si="10">W8/W7</f>
        <v>0.27919646776317347</v>
      </c>
      <c r="Y8" s="6">
        <v>0.126944402989358</v>
      </c>
      <c r="Z8" s="8">
        <f t="shared" ref="Z8:Z10" si="11">Y8/Y7</f>
        <v>0.28471565125036175</v>
      </c>
      <c r="AA8" s="6">
        <v>9.9959999999999993E-2</v>
      </c>
      <c r="AB8" s="8">
        <f t="shared" ref="AB8:AB10" si="12">AA8/AA7</f>
        <v>0.24749050317268353</v>
      </c>
      <c r="AC8" s="6">
        <v>0.13170571428571401</v>
      </c>
      <c r="AD8" s="8">
        <f t="shared" ref="AD8:AD10" si="13">AC8/AC7</f>
        <v>0.29789777757672492</v>
      </c>
      <c r="AE8" s="6">
        <v>0.13264729747940601</v>
      </c>
      <c r="AF8" s="8">
        <f t="shared" ref="AF8:AF10" si="14">AE8/AE7</f>
        <v>0.29870993569048832</v>
      </c>
      <c r="AG8" s="6">
        <v>0.102231428571428</v>
      </c>
      <c r="AH8" s="8">
        <f t="shared" ref="AH8:AH10" si="15">AG8/AG7</f>
        <v>0.25628885769131488</v>
      </c>
      <c r="AI8" s="6">
        <v>0.135105714285714</v>
      </c>
      <c r="AJ8" s="8">
        <f t="shared" ref="AJ8:AJ10" si="16">AI8/AI7</f>
        <v>0.30462539457579063</v>
      </c>
      <c r="AK8" s="6">
        <v>0.13583356255444001</v>
      </c>
      <c r="AL8" s="8">
        <f t="shared" ref="AL8:AL10" si="17">AK8/AK7</f>
        <v>0.3060885847107444</v>
      </c>
      <c r="AM8" s="6">
        <v>0.102368571428571</v>
      </c>
      <c r="AN8" s="8">
        <f t="shared" ref="AN8:AN10" si="18">AM8/AM7</f>
        <v>0.25899046558865307</v>
      </c>
      <c r="AO8" s="6">
        <v>0.13505714285714199</v>
      </c>
      <c r="AP8" s="8">
        <f t="shared" ref="AP8:AP10" si="19">AO8/AO7</f>
        <v>0.3055393962898309</v>
      </c>
      <c r="AQ8" s="6">
        <v>0.13579734219269099</v>
      </c>
      <c r="AR8" s="8">
        <f t="shared" ref="AR8:AR10" si="20">AQ8/AQ7</f>
        <v>0.30657769673927837</v>
      </c>
      <c r="AS8" s="6">
        <v>0.10142857142857099</v>
      </c>
      <c r="AT8" s="8">
        <f t="shared" ref="AT8:AT10" si="21">AS8/AS7</f>
        <v>0.25682763610055986</v>
      </c>
      <c r="AU8" s="6">
        <v>0.13599142857142801</v>
      </c>
      <c r="AV8" s="8">
        <f t="shared" ref="AV8:AV10" si="22">AU8/AU7</f>
        <v>0.30782613194673369</v>
      </c>
      <c r="AW8" s="6">
        <v>0.135466083376517</v>
      </c>
      <c r="AX8" s="8">
        <f t="shared" ref="AX8:AX10" si="23">AW8/AW7</f>
        <v>0.305905931792468</v>
      </c>
      <c r="AY8" s="6">
        <v>9.9771428571428497E-2</v>
      </c>
      <c r="AZ8" s="8">
        <f t="shared" ref="AZ8:AZ10" si="24">AY8/AY7</f>
        <v>0.25369425918660937</v>
      </c>
      <c r="BA8" s="6">
        <v>0.134154285714285</v>
      </c>
      <c r="BB8" s="8">
        <f t="shared" ref="BB8:BB10" si="25">BA8/BA7</f>
        <v>0.30430527741592511</v>
      </c>
      <c r="BC8" s="6">
        <v>0.13518827505874201</v>
      </c>
      <c r="BD8" s="8">
        <f t="shared" ref="BD8:BD10" si="26">BC8/BC7</f>
        <v>0.30576233445101858</v>
      </c>
      <c r="BE8" s="6">
        <v>9.8379999999999995E-2</v>
      </c>
      <c r="BF8" s="8">
        <f t="shared" ref="BF8:BF10" si="27">BE8/BE7</f>
        <v>0.25158735377713537</v>
      </c>
      <c r="BG8" s="6">
        <v>0.13467999999999999</v>
      </c>
      <c r="BH8" s="8">
        <f t="shared" ref="BH8:BH10" si="28">BG8/BG7</f>
        <v>0.30601539879769957</v>
      </c>
      <c r="BI8" s="6">
        <v>0.13476754201470201</v>
      </c>
      <c r="BJ8" s="8">
        <f t="shared" ref="BJ8:BJ10" si="29">BI8/BI7</f>
        <v>0.30468846031920527</v>
      </c>
      <c r="BK8" s="6">
        <v>9.6037142857142793E-2</v>
      </c>
      <c r="BL8" s="8">
        <f t="shared" ref="BL8:BL10" si="30">BK8/BK7</f>
        <v>0.2476843834970413</v>
      </c>
    </row>
    <row r="9" spans="1:64" ht="18.75" x14ac:dyDescent="0.3">
      <c r="A9" s="9" t="s">
        <v>23</v>
      </c>
      <c r="B9" s="6">
        <v>6.0611957337831299E-3</v>
      </c>
      <c r="C9" s="8">
        <f t="shared" si="0"/>
        <v>0.48896817231422862</v>
      </c>
      <c r="D9" s="6">
        <v>2.1046590909090902E-3</v>
      </c>
      <c r="E9" s="8">
        <f t="shared" si="1"/>
        <v>0.41162351372374706</v>
      </c>
      <c r="F9" s="6">
        <v>7.5920996897123104E-6</v>
      </c>
      <c r="G9" s="8">
        <f t="shared" si="2"/>
        <v>2.1789776620529017E-2</v>
      </c>
      <c r="H9" s="6">
        <v>9.8348756796061207E-6</v>
      </c>
      <c r="I9" s="8">
        <f t="shared" si="3"/>
        <v>1.4439860361789921E-2</v>
      </c>
      <c r="J9" s="6">
        <v>2.0288000000000001E-4</v>
      </c>
      <c r="K9" s="8">
        <f t="shared" si="4"/>
        <v>3.104913255873747E-2</v>
      </c>
      <c r="L9" s="6">
        <v>2.7350253807106601E-4</v>
      </c>
      <c r="M9" s="8">
        <f t="shared" si="5"/>
        <v>5.8948381873481996E-2</v>
      </c>
      <c r="N9" s="6">
        <v>3.77E-4</v>
      </c>
      <c r="O9" s="8">
        <f t="shared" si="6"/>
        <v>9.4716478657387637E-2</v>
      </c>
      <c r="P9" s="3"/>
      <c r="Q9" s="6">
        <v>5.5357142857142799E-2</v>
      </c>
      <c r="R9" s="8">
        <f t="shared" si="7"/>
        <v>0.53895796823277664</v>
      </c>
      <c r="S9" s="6">
        <v>5.9005015713604399E-2</v>
      </c>
      <c r="T9" s="8">
        <f t="shared" si="8"/>
        <v>0.54523253344659317</v>
      </c>
      <c r="U9" s="6">
        <v>4.1391428571428503E-2</v>
      </c>
      <c r="V9" s="8">
        <f t="shared" si="9"/>
        <v>0.46250359160999832</v>
      </c>
      <c r="W9" s="6">
        <v>6.8294285714285696E-2</v>
      </c>
      <c r="X9" s="8">
        <f t="shared" si="10"/>
        <v>0.55264496439471378</v>
      </c>
      <c r="Y9" s="6">
        <v>6.9725860703256801E-2</v>
      </c>
      <c r="Z9" s="8">
        <f t="shared" si="11"/>
        <v>0.54926297703020477</v>
      </c>
      <c r="AA9" s="6">
        <v>4.3348571428571403E-2</v>
      </c>
      <c r="AB9" s="8">
        <f t="shared" si="12"/>
        <v>0.43365917795689679</v>
      </c>
      <c r="AC9" s="6">
        <v>7.3431428571428495E-2</v>
      </c>
      <c r="AD9" s="8">
        <f t="shared" si="13"/>
        <v>0.5575417055339833</v>
      </c>
      <c r="AE9" s="6">
        <v>7.3705367767019206E-2</v>
      </c>
      <c r="AF9" s="8">
        <f t="shared" si="14"/>
        <v>0.55564922292112462</v>
      </c>
      <c r="AG9" s="6">
        <v>4.4031428571428499E-2</v>
      </c>
      <c r="AH9" s="8">
        <f t="shared" si="15"/>
        <v>0.43070344596294291</v>
      </c>
      <c r="AI9" s="6">
        <v>7.4899999999999994E-2</v>
      </c>
      <c r="AJ9" s="8">
        <f t="shared" si="16"/>
        <v>0.55438069659737466</v>
      </c>
      <c r="AK9" s="6">
        <v>7.4889400816027102E-2</v>
      </c>
      <c r="AL9" s="8">
        <f t="shared" si="17"/>
        <v>0.55133208176007731</v>
      </c>
      <c r="AM9" s="6">
        <v>4.29085714285714E-2</v>
      </c>
      <c r="AN9" s="8">
        <f t="shared" si="18"/>
        <v>0.41915766557816442</v>
      </c>
      <c r="AO9" s="6">
        <v>7.5205714285714195E-2</v>
      </c>
      <c r="AP9" s="8">
        <f t="shared" si="19"/>
        <v>0.55684366405754471</v>
      </c>
      <c r="AQ9" s="6">
        <v>7.48195669607057E-2</v>
      </c>
      <c r="AR9" s="8">
        <f t="shared" si="20"/>
        <v>0.5509648845302122</v>
      </c>
      <c r="AS9" s="6">
        <v>4.2457142857142798E-2</v>
      </c>
      <c r="AT9" s="8">
        <f t="shared" si="21"/>
        <v>0.41859154929577586</v>
      </c>
      <c r="AU9" s="6">
        <v>7.5554285714285699E-2</v>
      </c>
      <c r="AV9" s="8">
        <f t="shared" si="22"/>
        <v>0.55558123411139571</v>
      </c>
      <c r="AW9" s="6">
        <v>7.4933506640746897E-2</v>
      </c>
      <c r="AX9" s="8">
        <f t="shared" si="23"/>
        <v>0.55315326739369364</v>
      </c>
      <c r="AY9" s="6">
        <v>4.1108571428571397E-2</v>
      </c>
      <c r="AZ9" s="8">
        <f t="shared" si="24"/>
        <v>0.41202749140893469</v>
      </c>
      <c r="BA9" s="6">
        <v>7.4642857142857094E-2</v>
      </c>
      <c r="BB9" s="8">
        <f t="shared" si="25"/>
        <v>0.5563956212463288</v>
      </c>
      <c r="BC9" s="6">
        <v>7.4631735301609201E-2</v>
      </c>
      <c r="BD9" s="8">
        <f t="shared" si="26"/>
        <v>0.55205775256160505</v>
      </c>
      <c r="BE9" s="6">
        <v>4.06114285714285E-2</v>
      </c>
      <c r="BF9" s="8">
        <f t="shared" si="27"/>
        <v>0.4128016728138697</v>
      </c>
      <c r="BG9" s="6">
        <v>7.5354285714285693E-2</v>
      </c>
      <c r="BH9" s="8">
        <f t="shared" si="28"/>
        <v>0.55950613093470225</v>
      </c>
      <c r="BI9" s="6">
        <v>7.4695030346733901E-2</v>
      </c>
      <c r="BJ9" s="8">
        <f t="shared" si="29"/>
        <v>0.5542508917954837</v>
      </c>
      <c r="BK9" s="6">
        <v>3.9759999999999997E-2</v>
      </c>
      <c r="BL9" s="8">
        <f t="shared" si="30"/>
        <v>0.41400648558593428</v>
      </c>
    </row>
    <row r="10" spans="1:64" ht="18.75" x14ac:dyDescent="0.3">
      <c r="A10" s="9" t="s">
        <v>24</v>
      </c>
      <c r="B10" s="6">
        <v>7.4167172345699305E-4</v>
      </c>
      <c r="C10" s="8">
        <f t="shared" si="0"/>
        <v>0.12236392884050197</v>
      </c>
      <c r="D10" s="6">
        <v>5.7499999999999999E-4</v>
      </c>
      <c r="E10" s="8">
        <f t="shared" si="1"/>
        <v>0.27320339074564015</v>
      </c>
      <c r="F10" s="6">
        <v>2.62619800587533E-6</v>
      </c>
      <c r="G10" s="8">
        <f t="shared" si="2"/>
        <v>0.3459119496855349</v>
      </c>
      <c r="H10" s="6">
        <v>4.43109783366869E-6</v>
      </c>
      <c r="I10" s="8">
        <f t="shared" si="3"/>
        <v>0.45054945054945039</v>
      </c>
      <c r="J10" s="6">
        <v>8.3919999999999996E-5</v>
      </c>
      <c r="K10" s="8">
        <f t="shared" si="4"/>
        <v>0.41364353312302837</v>
      </c>
      <c r="L10" s="6">
        <v>1.08730964467005E-4</v>
      </c>
      <c r="M10" s="8">
        <f t="shared" si="5"/>
        <v>0.39755011135857427</v>
      </c>
      <c r="N10" s="6">
        <v>1.4219999999999999E-4</v>
      </c>
      <c r="O10" s="8">
        <f t="shared" si="6"/>
        <v>0.37718832891246679</v>
      </c>
      <c r="P10" s="3"/>
      <c r="Q10" s="6">
        <v>1.7291428571428499E-2</v>
      </c>
      <c r="R10" s="8">
        <f t="shared" si="7"/>
        <v>0.31236129032257964</v>
      </c>
      <c r="S10" s="6">
        <v>1.1714822496595801E-2</v>
      </c>
      <c r="T10" s="8">
        <f t="shared" si="8"/>
        <v>0.19853943524829518</v>
      </c>
      <c r="U10" s="6">
        <v>3.3342857142857102E-3</v>
      </c>
      <c r="V10" s="8">
        <f t="shared" si="9"/>
        <v>8.0554980327189926E-2</v>
      </c>
      <c r="W10" s="6">
        <v>1.5954285714285699E-2</v>
      </c>
      <c r="X10" s="8">
        <f t="shared" si="10"/>
        <v>0.23361084382713451</v>
      </c>
      <c r="Y10" s="6">
        <v>9.7320598330826891E-3</v>
      </c>
      <c r="Z10" s="8">
        <f t="shared" si="11"/>
        <v>0.13957604445359134</v>
      </c>
      <c r="AA10" s="6">
        <v>1.98E-3</v>
      </c>
      <c r="AB10" s="8">
        <f t="shared" si="12"/>
        <v>4.5676245715792277E-2</v>
      </c>
      <c r="AC10" s="6">
        <v>1.43857142857142E-2</v>
      </c>
      <c r="AD10" s="8">
        <f t="shared" si="13"/>
        <v>0.19590677405548326</v>
      </c>
      <c r="AE10" s="6">
        <v>8.3150068670487694E-3</v>
      </c>
      <c r="AF10" s="8">
        <f t="shared" si="14"/>
        <v>0.11281412899712127</v>
      </c>
      <c r="AG10" s="6">
        <v>1.62857142857142E-3</v>
      </c>
      <c r="AH10" s="8">
        <f t="shared" si="15"/>
        <v>3.6986568035818436E-2</v>
      </c>
      <c r="AI10" s="6">
        <v>1.3428571428571401E-2</v>
      </c>
      <c r="AJ10" s="8">
        <f t="shared" si="16"/>
        <v>0.17928666793820297</v>
      </c>
      <c r="AK10" s="6">
        <v>7.1402374730665198E-3</v>
      </c>
      <c r="AL10" s="8">
        <f t="shared" si="17"/>
        <v>9.5343765543099868E-2</v>
      </c>
      <c r="AM10" s="6">
        <v>1.46571428571428E-3</v>
      </c>
      <c r="AN10" s="8">
        <f t="shared" si="18"/>
        <v>3.4159009188973126E-2</v>
      </c>
      <c r="AO10" s="6">
        <v>1.2225714285714199E-2</v>
      </c>
      <c r="AP10" s="8">
        <f t="shared" si="19"/>
        <v>0.16256363498214327</v>
      </c>
      <c r="AQ10" s="6">
        <v>6.6187421239546299E-3</v>
      </c>
      <c r="AR10" s="8">
        <f t="shared" si="20"/>
        <v>8.8462716276221043E-2</v>
      </c>
      <c r="AS10" s="6">
        <v>1.4742857142857101E-3</v>
      </c>
      <c r="AT10" s="8">
        <f t="shared" si="21"/>
        <v>3.4724091520861325E-2</v>
      </c>
      <c r="AU10" s="6">
        <v>1.1551428571428501E-2</v>
      </c>
      <c r="AV10" s="8">
        <f t="shared" si="22"/>
        <v>0.15288912418696021</v>
      </c>
      <c r="AW10" s="6">
        <v>5.9779605649287202E-3</v>
      </c>
      <c r="AX10" s="8">
        <f t="shared" si="23"/>
        <v>7.9776869292782576E-2</v>
      </c>
      <c r="AY10" s="6">
        <v>1.4599999999999999E-3</v>
      </c>
      <c r="AZ10" s="8">
        <f t="shared" si="24"/>
        <v>3.5515707534056182E-2</v>
      </c>
      <c r="BA10" s="6">
        <v>1.10228571428571E-2</v>
      </c>
      <c r="BB10" s="8">
        <f t="shared" si="25"/>
        <v>0.14767464114832488</v>
      </c>
      <c r="BC10" s="6">
        <v>5.5722663125448903E-3</v>
      </c>
      <c r="BD10" s="8">
        <f t="shared" si="26"/>
        <v>7.466349656785673E-2</v>
      </c>
      <c r="BE10" s="6">
        <v>1.58285714285714E-3</v>
      </c>
      <c r="BF10" s="8">
        <f t="shared" si="27"/>
        <v>3.8975657802166878E-2</v>
      </c>
      <c r="BG10" s="6">
        <v>1.0800000000000001E-2</v>
      </c>
      <c r="BH10" s="8">
        <f t="shared" si="28"/>
        <v>0.14332296959126417</v>
      </c>
      <c r="BI10" s="6">
        <v>5.5914680035826598E-3</v>
      </c>
      <c r="BJ10" s="8">
        <f t="shared" si="29"/>
        <v>7.4857296096234219E-2</v>
      </c>
      <c r="BK10" s="6">
        <v>1.69714285714285E-3</v>
      </c>
      <c r="BL10" s="8">
        <f t="shared" si="30"/>
        <v>4.2684679505604881E-2</v>
      </c>
    </row>
    <row r="11" spans="1:64" s="13" customFormat="1" ht="18.75" x14ac:dyDescent="0.3">
      <c r="A11" s="9" t="s">
        <v>33</v>
      </c>
      <c r="B11" s="16">
        <f>B4*137*1000*B10</f>
        <v>51281.059389276845</v>
      </c>
      <c r="C11" s="16"/>
      <c r="D11" s="16">
        <f t="shared" ref="D11" si="31">D4*137*1000*D10</f>
        <v>19000.53</v>
      </c>
      <c r="E11" s="16"/>
      <c r="F11" s="16">
        <f t="shared" ref="F11" si="32">F4*137*1000*F10</f>
        <v>52726.48489174548</v>
      </c>
      <c r="G11" s="16"/>
      <c r="H11" s="16">
        <f>H4*137*1000*H10</f>
        <v>26121.365996144283</v>
      </c>
      <c r="I11" s="16"/>
      <c r="J11" s="16">
        <f t="shared" ref="J11" si="33">J4*137*1000*J10</f>
        <v>753.14073821440002</v>
      </c>
      <c r="K11" s="16"/>
      <c r="L11" s="16">
        <f t="shared" ref="L11" si="34">L4*137*1000*L10</f>
        <v>367.81315814010128</v>
      </c>
      <c r="M11" s="16"/>
      <c r="N11" s="16">
        <f t="shared" ref="N11" si="35">N4*137*1000*N10</f>
        <v>186.28925106239998</v>
      </c>
      <c r="O11" s="16"/>
      <c r="P11" s="10"/>
      <c r="Q11" s="16">
        <f>Q4*137*1000*Q10</f>
        <v>431855.15771428397</v>
      </c>
      <c r="R11" s="16"/>
      <c r="S11" s="16">
        <f t="shared" ref="S11" si="36">S4*137*1000*S10</f>
        <v>204422.42836664582</v>
      </c>
      <c r="T11" s="16"/>
      <c r="U11" s="16">
        <f t="shared" ref="U11" si="37">U4*137*1000*U10</f>
        <v>428430.04028571374</v>
      </c>
      <c r="V11" s="16"/>
      <c r="W11" s="16">
        <f t="shared" ref="W11" si="38">W4*137*1000*W10</f>
        <v>12992.021577142845</v>
      </c>
      <c r="X11" s="16"/>
      <c r="Y11" s="16">
        <f t="shared" ref="Y11" si="39">Y4*137*1000*Y10</f>
        <v>5901.541919121446</v>
      </c>
      <c r="Z11" s="16"/>
      <c r="AA11" s="16">
        <f t="shared" ref="AA11" si="40">AA4*137*1000*AA10</f>
        <v>5430.6252000000004</v>
      </c>
      <c r="AB11" s="16"/>
      <c r="AC11" s="16">
        <f t="shared" ref="AC11" si="41">AC4*137*1000*AC10</f>
        <v>1259.959838571421</v>
      </c>
      <c r="AD11" s="16"/>
      <c r="AE11" s="16">
        <f t="shared" ref="AE11" si="42">AE4*137*1000*AE10</f>
        <v>540.57221225058538</v>
      </c>
      <c r="AF11" s="16"/>
      <c r="AG11" s="16">
        <f t="shared" ref="AG11" si="43">AG4*137*1000*AG10</f>
        <v>340.69551428571242</v>
      </c>
      <c r="AH11" s="16"/>
      <c r="AI11" s="16">
        <f t="shared" ref="AI11" si="44">AI4*137*1000*AI10</f>
        <v>189.30659999999963</v>
      </c>
      <c r="AJ11" s="16"/>
      <c r="AK11" s="16">
        <f t="shared" ref="AK11" si="45">AK4*137*1000*AK10</f>
        <v>86.66393729862925</v>
      </c>
      <c r="AL11" s="16"/>
      <c r="AM11" s="16">
        <f t="shared" ref="AM11" si="46">AM4*137*1000*AM10</f>
        <v>39.291095057142712</v>
      </c>
      <c r="AN11" s="16"/>
      <c r="AO11" s="16">
        <f t="shared" ref="AO11" si="47">AO4*137*1000*AO10</f>
        <v>38.372482657142584</v>
      </c>
      <c r="AP11" s="16"/>
      <c r="AQ11" s="16">
        <f t="shared" ref="AQ11" si="48">AQ4*137*1000*AQ10</f>
        <v>17.759362204863091</v>
      </c>
      <c r="AR11" s="16"/>
      <c r="AS11" s="16">
        <f t="shared" ref="AS11" si="49">AS4*137*1000*AS10</f>
        <v>6.6689418959999811</v>
      </c>
      <c r="AT11" s="16"/>
      <c r="AU11" s="16">
        <f t="shared" ref="AU11" si="50">AU4*137*1000*AU10</f>
        <v>9.6630241314285108</v>
      </c>
      <c r="AV11" s="16"/>
      <c r="AW11" s="16">
        <f t="shared" ref="AW11" si="51">AW4*137*1000*AW10</f>
        <v>4.4098780108507967</v>
      </c>
      <c r="AX11" s="16"/>
      <c r="AY11" s="16">
        <f t="shared" ref="AY11" si="52">AY4*137*1000*AY10</f>
        <v>1.3083348203999998</v>
      </c>
      <c r="AZ11" s="16"/>
      <c r="BA11" s="16">
        <f t="shared" ref="BA11" si="53">BA4*137*1000*BA10</f>
        <v>2.7726013028571317</v>
      </c>
      <c r="BB11" s="16"/>
      <c r="BC11" s="16">
        <f t="shared" ref="BC11" si="54">BC4*137*1000*BC10</f>
        <v>1.2796996837087753</v>
      </c>
      <c r="BD11" s="16"/>
      <c r="BE11" s="16">
        <f t="shared" ref="BE11" si="55">BE4*137*1000*BE10</f>
        <v>0.30975231538285658</v>
      </c>
      <c r="BF11" s="16"/>
      <c r="BG11" s="16">
        <f t="shared" ref="BG11" si="56">BG4*137*1000*BG10</f>
        <v>0.89338248000000009</v>
      </c>
      <c r="BH11" s="16"/>
      <c r="BI11" s="16">
        <f t="shared" ref="BI11" si="57">BI4*137*1000*BI10</f>
        <v>0.43441770162106774</v>
      </c>
      <c r="BJ11" s="16"/>
      <c r="BK11" s="16">
        <f t="shared" ref="BK11" si="58">BK4*137*1000*BK10</f>
        <v>7.7174012519999682E-2</v>
      </c>
      <c r="BL11" s="16"/>
    </row>
    <row r="12" spans="1:64" s="13" customFormat="1" ht="18.75" x14ac:dyDescent="0.3">
      <c r="A12" s="9" t="s">
        <v>34</v>
      </c>
      <c r="B12" s="16">
        <f>SUM(B11:O11)</f>
        <v>150436.68342458352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S12" s="16">
        <f>S11+U11</f>
        <v>632852.46865235956</v>
      </c>
      <c r="T12" s="17"/>
      <c r="U12" s="17"/>
      <c r="V12" s="17"/>
      <c r="Y12" s="16">
        <f>Y11+AA11</f>
        <v>11332.167119121446</v>
      </c>
      <c r="Z12" s="17"/>
      <c r="AA12" s="17"/>
      <c r="AB12" s="17"/>
      <c r="AE12" s="16">
        <f>AE11+AG11</f>
        <v>881.2677265362978</v>
      </c>
      <c r="AF12" s="17"/>
      <c r="AG12" s="17"/>
      <c r="AH12" s="17"/>
      <c r="AK12" s="16">
        <f>AK11+AM11</f>
        <v>125.95503235577196</v>
      </c>
      <c r="AL12" s="17"/>
      <c r="AM12" s="17"/>
      <c r="AN12" s="17"/>
      <c r="AQ12" s="16">
        <f>AQ11+AS11</f>
        <v>24.428304100863073</v>
      </c>
      <c r="AR12" s="17"/>
      <c r="AS12" s="17"/>
      <c r="AT12" s="17"/>
      <c r="AW12" s="16">
        <f>AW11+AY11</f>
        <v>5.7182128312507965</v>
      </c>
      <c r="AX12" s="17"/>
      <c r="AY12" s="17"/>
      <c r="AZ12" s="17"/>
      <c r="BC12" s="16">
        <f>BC11+BE11</f>
        <v>1.5894519990916318</v>
      </c>
      <c r="BD12" s="17"/>
      <c r="BE12" s="17"/>
      <c r="BF12" s="17"/>
      <c r="BI12" s="16">
        <f>BI11+BK11</f>
        <v>0.51159171414106741</v>
      </c>
      <c r="BJ12" s="17"/>
      <c r="BK12" s="17"/>
      <c r="BL12" s="17"/>
    </row>
    <row r="14" spans="1:64" ht="15.75" customHeight="1" x14ac:dyDescent="0.25">
      <c r="A14" s="26" t="s">
        <v>28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64" ht="18.75" customHeight="1" x14ac:dyDescent="0.3">
      <c r="A15" s="27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20" t="s">
        <v>13</v>
      </c>
      <c r="R15" s="20"/>
      <c r="S15" s="20"/>
      <c r="T15" s="20"/>
      <c r="U15" s="20"/>
      <c r="V15" s="20"/>
      <c r="W15" s="20" t="s">
        <v>14</v>
      </c>
      <c r="X15" s="20"/>
      <c r="Y15" s="20"/>
      <c r="Z15" s="20"/>
      <c r="AA15" s="20"/>
      <c r="AB15" s="20"/>
      <c r="AC15" s="20" t="s">
        <v>15</v>
      </c>
      <c r="AD15" s="20"/>
      <c r="AE15" s="20"/>
      <c r="AF15" s="20"/>
      <c r="AG15" s="20"/>
      <c r="AH15" s="20"/>
      <c r="AI15" s="20" t="s">
        <v>16</v>
      </c>
      <c r="AJ15" s="20"/>
      <c r="AK15" s="20"/>
      <c r="AL15" s="20"/>
      <c r="AM15" s="20"/>
      <c r="AN15" s="20"/>
      <c r="AO15" s="20" t="s">
        <v>17</v>
      </c>
      <c r="AP15" s="20"/>
      <c r="AQ15" s="20"/>
      <c r="AR15" s="20"/>
      <c r="AS15" s="20"/>
      <c r="AT15" s="20"/>
      <c r="AU15" s="20" t="s">
        <v>18</v>
      </c>
      <c r="AV15" s="20"/>
      <c r="AW15" s="20"/>
      <c r="AX15" s="20"/>
      <c r="AY15" s="20"/>
      <c r="AZ15" s="20"/>
      <c r="BA15" s="20" t="s">
        <v>19</v>
      </c>
      <c r="BB15" s="20"/>
      <c r="BC15" s="20"/>
      <c r="BD15" s="20"/>
      <c r="BE15" s="20"/>
      <c r="BF15" s="20"/>
      <c r="BG15" s="20" t="s">
        <v>20</v>
      </c>
      <c r="BH15" s="20"/>
      <c r="BI15" s="20"/>
      <c r="BJ15" s="20"/>
      <c r="BK15" s="20"/>
      <c r="BL15" s="20"/>
    </row>
    <row r="16" spans="1:64" s="10" customFormat="1" ht="18.75" x14ac:dyDescent="0.3">
      <c r="A16" s="9" t="s">
        <v>0</v>
      </c>
      <c r="B16" s="17" t="s">
        <v>1</v>
      </c>
      <c r="C16" s="17"/>
      <c r="D16" s="17" t="s">
        <v>11</v>
      </c>
      <c r="E16" s="17"/>
      <c r="F16" s="17" t="s">
        <v>2</v>
      </c>
      <c r="G16" s="17"/>
      <c r="H16" s="17" t="s">
        <v>3</v>
      </c>
      <c r="I16" s="17"/>
      <c r="J16" s="17" t="s">
        <v>6</v>
      </c>
      <c r="K16" s="17"/>
      <c r="L16" s="17" t="s">
        <v>7</v>
      </c>
      <c r="M16" s="17"/>
      <c r="N16" s="17" t="s">
        <v>8</v>
      </c>
      <c r="O16" s="17"/>
      <c r="Q16" s="17" t="s">
        <v>25</v>
      </c>
      <c r="R16" s="17"/>
      <c r="S16" s="17" t="s">
        <v>26</v>
      </c>
      <c r="T16" s="17"/>
      <c r="U16" s="17" t="s">
        <v>12</v>
      </c>
      <c r="V16" s="17"/>
      <c r="W16" s="17" t="s">
        <v>25</v>
      </c>
      <c r="X16" s="17"/>
      <c r="Y16" s="17" t="s">
        <v>26</v>
      </c>
      <c r="Z16" s="17"/>
      <c r="AA16" s="17" t="s">
        <v>12</v>
      </c>
      <c r="AB16" s="17"/>
      <c r="AC16" s="17" t="s">
        <v>25</v>
      </c>
      <c r="AD16" s="17"/>
      <c r="AE16" s="17" t="s">
        <v>26</v>
      </c>
      <c r="AF16" s="17"/>
      <c r="AG16" s="17" t="s">
        <v>12</v>
      </c>
      <c r="AH16" s="17"/>
      <c r="AI16" s="17" t="s">
        <v>25</v>
      </c>
      <c r="AJ16" s="17"/>
      <c r="AK16" s="17" t="s">
        <v>26</v>
      </c>
      <c r="AL16" s="17"/>
      <c r="AM16" s="17" t="s">
        <v>12</v>
      </c>
      <c r="AN16" s="17"/>
      <c r="AO16" s="17" t="s">
        <v>25</v>
      </c>
      <c r="AP16" s="17"/>
      <c r="AQ16" s="17" t="s">
        <v>26</v>
      </c>
      <c r="AR16" s="17"/>
      <c r="AS16" s="17" t="s">
        <v>12</v>
      </c>
      <c r="AT16" s="17"/>
      <c r="AU16" s="17" t="s">
        <v>25</v>
      </c>
      <c r="AV16" s="17"/>
      <c r="AW16" s="17" t="s">
        <v>26</v>
      </c>
      <c r="AX16" s="17"/>
      <c r="AY16" s="17" t="s">
        <v>12</v>
      </c>
      <c r="AZ16" s="17"/>
      <c r="BA16" s="17" t="s">
        <v>25</v>
      </c>
      <c r="BB16" s="17"/>
      <c r="BC16" s="17" t="s">
        <v>26</v>
      </c>
      <c r="BD16" s="17"/>
      <c r="BE16" s="17" t="s">
        <v>12</v>
      </c>
      <c r="BF16" s="17"/>
      <c r="BG16" s="17" t="s">
        <v>25</v>
      </c>
      <c r="BH16" s="17"/>
      <c r="BI16" s="17" t="s">
        <v>26</v>
      </c>
      <c r="BJ16" s="17"/>
      <c r="BK16" s="17" t="s">
        <v>12</v>
      </c>
      <c r="BL16" s="17"/>
    </row>
    <row r="17" spans="1:64" s="1" customFormat="1" ht="18.75" x14ac:dyDescent="0.3">
      <c r="A17" s="12" t="s">
        <v>9</v>
      </c>
      <c r="B17" s="18">
        <f>B4</f>
        <v>504.69</v>
      </c>
      <c r="C17" s="18"/>
      <c r="D17" s="18">
        <f t="shared" ref="D17" si="59">D4</f>
        <v>241.2</v>
      </c>
      <c r="E17" s="18"/>
      <c r="F17" s="18">
        <f t="shared" ref="F17" si="60">F4</f>
        <v>146548.29999999999</v>
      </c>
      <c r="G17" s="18"/>
      <c r="H17" s="18">
        <f t="shared" ref="H17" si="61">H4</f>
        <v>43029.27</v>
      </c>
      <c r="I17" s="18"/>
      <c r="J17" s="18">
        <f t="shared" ref="J17" si="62">J4</f>
        <v>65.507360000000006</v>
      </c>
      <c r="K17" s="18"/>
      <c r="L17" s="18">
        <f t="shared" ref="L17" si="63">L4</f>
        <v>24.691839999999999</v>
      </c>
      <c r="M17" s="18"/>
      <c r="N17" s="18">
        <f t="shared" ref="N17" si="64">N4</f>
        <v>9.5624160000000007</v>
      </c>
      <c r="O17" s="18"/>
      <c r="P17" s="7"/>
      <c r="Q17" s="18">
        <v>182.3</v>
      </c>
      <c r="R17" s="18"/>
      <c r="S17" s="18">
        <v>127.3715</v>
      </c>
      <c r="T17" s="18"/>
      <c r="U17" s="18">
        <v>937.9</v>
      </c>
      <c r="V17" s="18"/>
      <c r="W17" s="18">
        <v>5.944</v>
      </c>
      <c r="X17" s="18"/>
      <c r="Y17" s="18">
        <v>4.4262930000000003</v>
      </c>
      <c r="Z17" s="18"/>
      <c r="AA17" s="18">
        <v>20.02</v>
      </c>
      <c r="AB17" s="18"/>
      <c r="AC17" s="19">
        <v>0.63929999999999998</v>
      </c>
      <c r="AD17" s="18"/>
      <c r="AE17" s="18">
        <v>0.4745375</v>
      </c>
      <c r="AF17" s="18"/>
      <c r="AG17" s="18">
        <v>1.5269999999999999</v>
      </c>
      <c r="AH17" s="18"/>
      <c r="AI17" s="18">
        <v>0.10290000000000001</v>
      </c>
      <c r="AJ17" s="18"/>
      <c r="AK17" s="18">
        <v>8.4569510000000001E-2</v>
      </c>
      <c r="AL17" s="18"/>
      <c r="AM17" s="18">
        <v>0.19567000000000001</v>
      </c>
      <c r="AN17" s="18"/>
      <c r="AO17" s="18">
        <v>2.291E-2</v>
      </c>
      <c r="AP17" s="18"/>
      <c r="AQ17" s="18">
        <v>1.9585350000000001E-2</v>
      </c>
      <c r="AR17" s="18"/>
      <c r="AS17" s="18">
        <v>3.30183E-2</v>
      </c>
      <c r="AT17" s="18"/>
      <c r="AU17" s="18">
        <v>6.1060000000000003E-3</v>
      </c>
      <c r="AV17" s="18"/>
      <c r="AW17" s="18">
        <v>5.3845940000000004E-3</v>
      </c>
      <c r="AX17" s="18"/>
      <c r="AY17" s="18">
        <v>6.5410199999999998E-3</v>
      </c>
      <c r="AZ17" s="18"/>
      <c r="BA17" s="18">
        <v>1.836E-3</v>
      </c>
      <c r="BB17" s="18"/>
      <c r="BC17" s="18">
        <v>1.6763150000000001E-3</v>
      </c>
      <c r="BD17" s="18"/>
      <c r="BE17" s="18">
        <v>1.4284079999999999E-3</v>
      </c>
      <c r="BF17" s="18"/>
      <c r="BG17" s="18">
        <v>6.0380000000000004E-4</v>
      </c>
      <c r="BH17" s="18"/>
      <c r="BI17" s="18">
        <v>5.6710189999999996E-4</v>
      </c>
      <c r="BJ17" s="18"/>
      <c r="BK17" s="18">
        <v>3.3191900000000002E-4</v>
      </c>
      <c r="BL17" s="18"/>
    </row>
    <row r="18" spans="1:64" ht="18.75" x14ac:dyDescent="0.3">
      <c r="A18" s="9"/>
      <c r="B18" s="4" t="s">
        <v>4</v>
      </c>
      <c r="C18" s="4" t="s">
        <v>5</v>
      </c>
      <c r="D18" s="4" t="s">
        <v>4</v>
      </c>
      <c r="E18" s="4" t="s">
        <v>5</v>
      </c>
      <c r="F18" s="4" t="s">
        <v>4</v>
      </c>
      <c r="G18" s="4" t="s">
        <v>5</v>
      </c>
      <c r="H18" s="4" t="s">
        <v>4</v>
      </c>
      <c r="I18" s="4" t="s">
        <v>5</v>
      </c>
      <c r="J18" s="4" t="s">
        <v>4</v>
      </c>
      <c r="K18" s="4" t="s">
        <v>5</v>
      </c>
      <c r="L18" s="4" t="s">
        <v>4</v>
      </c>
      <c r="M18" s="4" t="s">
        <v>5</v>
      </c>
      <c r="N18" s="4" t="s">
        <v>4</v>
      </c>
      <c r="O18" s="4" t="s">
        <v>5</v>
      </c>
      <c r="P18" s="3"/>
      <c r="Q18" s="4" t="s">
        <v>4</v>
      </c>
      <c r="R18" s="4" t="s">
        <v>5</v>
      </c>
      <c r="S18" s="4" t="s">
        <v>4</v>
      </c>
      <c r="T18" s="4" t="s">
        <v>5</v>
      </c>
      <c r="U18" s="4" t="s">
        <v>4</v>
      </c>
      <c r="V18" s="4" t="s">
        <v>5</v>
      </c>
      <c r="W18" s="4" t="s">
        <v>4</v>
      </c>
      <c r="X18" s="4" t="s">
        <v>5</v>
      </c>
      <c r="Y18" s="4" t="s">
        <v>4</v>
      </c>
      <c r="Z18" s="4" t="s">
        <v>5</v>
      </c>
      <c r="AA18" s="4" t="s">
        <v>4</v>
      </c>
      <c r="AB18" s="4" t="s">
        <v>5</v>
      </c>
      <c r="AC18" s="4" t="s">
        <v>4</v>
      </c>
      <c r="AD18" s="4" t="s">
        <v>5</v>
      </c>
      <c r="AE18" s="4" t="s">
        <v>4</v>
      </c>
      <c r="AF18" s="4" t="s">
        <v>5</v>
      </c>
      <c r="AG18" s="4" t="s">
        <v>4</v>
      </c>
      <c r="AH18" s="4" t="s">
        <v>5</v>
      </c>
      <c r="AI18" s="4" t="s">
        <v>4</v>
      </c>
      <c r="AJ18" s="4" t="s">
        <v>5</v>
      </c>
      <c r="AK18" s="4" t="s">
        <v>4</v>
      </c>
      <c r="AL18" s="4" t="s">
        <v>5</v>
      </c>
      <c r="AM18" s="4" t="s">
        <v>4</v>
      </c>
      <c r="AN18" s="4" t="s">
        <v>5</v>
      </c>
      <c r="AO18" s="4" t="s">
        <v>4</v>
      </c>
      <c r="AP18" s="4" t="s">
        <v>5</v>
      </c>
      <c r="AQ18" s="4" t="s">
        <v>4</v>
      </c>
      <c r="AR18" s="4" t="s">
        <v>5</v>
      </c>
      <c r="AS18" s="4" t="s">
        <v>4</v>
      </c>
      <c r="AT18" s="4" t="s">
        <v>5</v>
      </c>
      <c r="AU18" s="4" t="s">
        <v>4</v>
      </c>
      <c r="AV18" s="4" t="s">
        <v>5</v>
      </c>
      <c r="AW18" s="4" t="s">
        <v>4</v>
      </c>
      <c r="AX18" s="4" t="s">
        <v>5</v>
      </c>
      <c r="AY18" s="4" t="s">
        <v>4</v>
      </c>
      <c r="AZ18" s="4" t="s">
        <v>5</v>
      </c>
      <c r="BA18" s="4" t="s">
        <v>4</v>
      </c>
      <c r="BB18" s="4" t="s">
        <v>5</v>
      </c>
      <c r="BC18" s="4" t="s">
        <v>4</v>
      </c>
      <c r="BD18" s="4" t="s">
        <v>5</v>
      </c>
      <c r="BE18" s="4" t="s">
        <v>4</v>
      </c>
      <c r="BF18" s="4" t="s">
        <v>5</v>
      </c>
      <c r="BG18" s="4" t="s">
        <v>4</v>
      </c>
      <c r="BH18" s="4" t="s">
        <v>5</v>
      </c>
      <c r="BI18" s="4" t="s">
        <v>4</v>
      </c>
      <c r="BJ18" s="4" t="s">
        <v>5</v>
      </c>
      <c r="BK18" s="4" t="s">
        <v>4</v>
      </c>
      <c r="BL18" s="4" t="s">
        <v>5</v>
      </c>
    </row>
    <row r="19" spans="1:64" ht="18.75" x14ac:dyDescent="0.3">
      <c r="A19" s="9" t="str">
        <f>A6</f>
        <v>(All Events)</v>
      </c>
      <c r="B19" s="6">
        <f>B6</f>
        <v>1</v>
      </c>
      <c r="C19" s="5">
        <f>B19</f>
        <v>1</v>
      </c>
      <c r="D19" s="2">
        <f>D6</f>
        <v>1</v>
      </c>
      <c r="E19" s="5">
        <f>D19</f>
        <v>1</v>
      </c>
      <c r="F19" s="2">
        <f>F6</f>
        <v>1</v>
      </c>
      <c r="G19" s="5">
        <f>F19</f>
        <v>1</v>
      </c>
      <c r="H19" s="2">
        <f>H6</f>
        <v>1</v>
      </c>
      <c r="I19" s="5">
        <f>H19</f>
        <v>1</v>
      </c>
      <c r="J19" s="2">
        <f>J6</f>
        <v>1</v>
      </c>
      <c r="K19" s="5">
        <f>J19</f>
        <v>1</v>
      </c>
      <c r="L19" s="2">
        <f>L6</f>
        <v>1</v>
      </c>
      <c r="M19" s="5">
        <f>L19</f>
        <v>1</v>
      </c>
      <c r="N19" s="2">
        <f>N6</f>
        <v>1</v>
      </c>
      <c r="O19" s="5">
        <f>N19</f>
        <v>1</v>
      </c>
      <c r="P19" s="3"/>
      <c r="Q19" s="2">
        <f>Q6</f>
        <v>1</v>
      </c>
      <c r="R19" s="5">
        <f>Q19</f>
        <v>1</v>
      </c>
      <c r="S19" s="2">
        <f>S6</f>
        <v>1</v>
      </c>
      <c r="T19" s="5">
        <f>S19</f>
        <v>1</v>
      </c>
      <c r="U19" s="2">
        <f>U6</f>
        <v>1</v>
      </c>
      <c r="V19" s="5">
        <f>U19</f>
        <v>1</v>
      </c>
      <c r="W19" s="2">
        <f>W6</f>
        <v>1</v>
      </c>
      <c r="X19" s="5">
        <f>W19</f>
        <v>1</v>
      </c>
      <c r="Y19" s="2">
        <f>Y6</f>
        <v>1</v>
      </c>
      <c r="Z19" s="5">
        <f>Y19</f>
        <v>1</v>
      </c>
      <c r="AA19" s="2">
        <f>AA6</f>
        <v>1</v>
      </c>
      <c r="AB19" s="5">
        <f>AA19</f>
        <v>1</v>
      </c>
      <c r="AC19" s="2">
        <f>AC6</f>
        <v>1</v>
      </c>
      <c r="AD19" s="5">
        <f>AC19</f>
        <v>1</v>
      </c>
      <c r="AE19" s="2">
        <f>AE6</f>
        <v>1</v>
      </c>
      <c r="AF19" s="5">
        <f>AE19</f>
        <v>1</v>
      </c>
      <c r="AG19" s="2">
        <f>AG6</f>
        <v>1</v>
      </c>
      <c r="AH19" s="5">
        <f>AG19</f>
        <v>1</v>
      </c>
      <c r="AI19" s="2">
        <f>AI6</f>
        <v>1</v>
      </c>
      <c r="AJ19" s="5">
        <f>AI19</f>
        <v>1</v>
      </c>
      <c r="AK19" s="2">
        <f>AK6</f>
        <v>1</v>
      </c>
      <c r="AL19" s="5">
        <f>AK19</f>
        <v>1</v>
      </c>
      <c r="AM19" s="2">
        <f>AM6</f>
        <v>1</v>
      </c>
      <c r="AN19" s="5">
        <f>AM19</f>
        <v>1</v>
      </c>
      <c r="AO19" s="2">
        <f>AO6</f>
        <v>1</v>
      </c>
      <c r="AP19" s="5">
        <f>AO19</f>
        <v>1</v>
      </c>
      <c r="AQ19" s="2">
        <f>AQ6</f>
        <v>1</v>
      </c>
      <c r="AR19" s="5">
        <f>AQ19</f>
        <v>1</v>
      </c>
      <c r="AS19" s="2">
        <f>AS6</f>
        <v>1</v>
      </c>
      <c r="AT19" s="5">
        <f>AS19</f>
        <v>1</v>
      </c>
      <c r="AU19" s="2">
        <f>AU6</f>
        <v>1</v>
      </c>
      <c r="AV19" s="5">
        <f>AU19</f>
        <v>1</v>
      </c>
      <c r="AW19" s="2">
        <f>AW6</f>
        <v>1</v>
      </c>
      <c r="AX19" s="5">
        <f>AW19</f>
        <v>1</v>
      </c>
      <c r="AY19" s="2">
        <f>AY6</f>
        <v>1</v>
      </c>
      <c r="AZ19" s="5">
        <f>AY19</f>
        <v>1</v>
      </c>
      <c r="BA19" s="2">
        <f>BA6</f>
        <v>1</v>
      </c>
      <c r="BB19" s="5">
        <f>BA19</f>
        <v>1</v>
      </c>
      <c r="BC19" s="2">
        <f>BC6</f>
        <v>1</v>
      </c>
      <c r="BD19" s="5">
        <f>BC19</f>
        <v>1</v>
      </c>
      <c r="BE19" s="2">
        <f>BE6</f>
        <v>1</v>
      </c>
      <c r="BF19" s="5">
        <f>BE19</f>
        <v>1</v>
      </c>
      <c r="BG19" s="2">
        <f>BG6</f>
        <v>1</v>
      </c>
      <c r="BH19" s="5">
        <f>BG19</f>
        <v>1</v>
      </c>
      <c r="BI19" s="2">
        <f>BI6</f>
        <v>1</v>
      </c>
      <c r="BJ19" s="5">
        <f>BI19</f>
        <v>1</v>
      </c>
      <c r="BK19" s="2">
        <f>BK6</f>
        <v>1</v>
      </c>
      <c r="BL19" s="5">
        <f>BK19</f>
        <v>1</v>
      </c>
    </row>
    <row r="20" spans="1:64" ht="18.75" x14ac:dyDescent="0.3">
      <c r="A20" s="9" t="str">
        <f>A7</f>
        <v>(Exactly one good tau-jets)</v>
      </c>
      <c r="B20" s="6">
        <f>B7</f>
        <v>8.6991165187341193E-2</v>
      </c>
      <c r="C20" s="8">
        <f>B20/B19</f>
        <v>8.6991165187341193E-2</v>
      </c>
      <c r="D20" s="6">
        <f>D7</f>
        <v>6.3398522727272699E-2</v>
      </c>
      <c r="E20" s="8">
        <f>D20/D19</f>
        <v>6.3398522727272699E-2</v>
      </c>
      <c r="F20" s="6">
        <f>F7</f>
        <v>2.4623184754032398E-2</v>
      </c>
      <c r="G20" s="8">
        <f>F20/F19</f>
        <v>2.4623184754032398E-2</v>
      </c>
      <c r="H20" s="6">
        <f>H7</f>
        <v>2.01318284028183E-2</v>
      </c>
      <c r="I20" s="8">
        <f>H20/H19</f>
        <v>2.01318284028183E-2</v>
      </c>
      <c r="J20" s="6">
        <f>J7</f>
        <v>5.7981600000000001E-2</v>
      </c>
      <c r="K20" s="8">
        <f>J20/J19</f>
        <v>5.7981600000000001E-2</v>
      </c>
      <c r="L20" s="6">
        <f>L7</f>
        <v>5.0765076142131903E-2</v>
      </c>
      <c r="M20" s="8">
        <f>L20/L19</f>
        <v>5.0765076142131903E-2</v>
      </c>
      <c r="N20" s="6">
        <f>N7</f>
        <v>4.4128500000000001E-2</v>
      </c>
      <c r="O20" s="8">
        <f>N20/N19</f>
        <v>4.4128500000000001E-2</v>
      </c>
      <c r="P20" s="3"/>
      <c r="Q20" s="6">
        <f>Q7</f>
        <v>0.44449142857142798</v>
      </c>
      <c r="R20" s="8">
        <f>Q20/Q19</f>
        <v>0.44449142857142798</v>
      </c>
      <c r="S20" s="6">
        <f>S7</f>
        <v>0.44715977317253902</v>
      </c>
      <c r="T20" s="8">
        <f>S20/S19</f>
        <v>0.44715977317253902</v>
      </c>
      <c r="U20" s="6">
        <f>U7</f>
        <v>0.42570571428571402</v>
      </c>
      <c r="V20" s="8">
        <f>U20/U19</f>
        <v>0.42570571428571402</v>
      </c>
      <c r="W20" s="6">
        <f>W7</f>
        <v>0.44261714285714199</v>
      </c>
      <c r="X20" s="8">
        <f>W20/W19</f>
        <v>0.44261714285714199</v>
      </c>
      <c r="Y20" s="6">
        <f>Y7</f>
        <v>0.44586380282175198</v>
      </c>
      <c r="Z20" s="8">
        <f>Y20/Y19</f>
        <v>0.44586380282175198</v>
      </c>
      <c r="AA20" s="6">
        <f>AA7</f>
        <v>0.40389428571428498</v>
      </c>
      <c r="AB20" s="8">
        <f>AA20/AA19</f>
        <v>0.40389428571428498</v>
      </c>
      <c r="AC20" s="6">
        <f>AC7</f>
        <v>0.44211714285714199</v>
      </c>
      <c r="AD20" s="8">
        <f>AC20/AC19</f>
        <v>0.44211714285714199</v>
      </c>
      <c r="AE20" s="6">
        <f>AE7</f>
        <v>0.44406724260036001</v>
      </c>
      <c r="AF20" s="8">
        <f>AE20/AE19</f>
        <v>0.44406724260036001</v>
      </c>
      <c r="AG20" s="6">
        <f>AG7</f>
        <v>0.39889142857142801</v>
      </c>
      <c r="AH20" s="8">
        <f>AG20/AG19</f>
        <v>0.39889142857142801</v>
      </c>
      <c r="AI20" s="6">
        <f>AI7</f>
        <v>0.44351428571428497</v>
      </c>
      <c r="AJ20" s="8">
        <f>AI20/AI19</f>
        <v>0.44351428571428497</v>
      </c>
      <c r="AK20" s="6">
        <f>AK7</f>
        <v>0.44377206253151702</v>
      </c>
      <c r="AL20" s="8">
        <f>AK20/AK19</f>
        <v>0.44377206253151702</v>
      </c>
      <c r="AM20" s="6">
        <f>AM7</f>
        <v>0.39526</v>
      </c>
      <c r="AN20" s="8">
        <f>AM20/AM19</f>
        <v>0.39526</v>
      </c>
      <c r="AO20" s="6">
        <f>AO7</f>
        <v>0.44202857142857099</v>
      </c>
      <c r="AP20" s="8">
        <f>AO20/AO19</f>
        <v>0.44202857142857099</v>
      </c>
      <c r="AQ20" s="6">
        <f>AQ7</f>
        <v>0.44294592736854099</v>
      </c>
      <c r="AR20" s="8">
        <f>AQ20/AQ19</f>
        <v>0.44294592736854099</v>
      </c>
      <c r="AS20" s="6">
        <f>AS7</f>
        <v>0.39492857142857102</v>
      </c>
      <c r="AT20" s="8">
        <f>AS20/AS19</f>
        <v>0.39492857142857102</v>
      </c>
      <c r="AU20" s="6">
        <f>AU7</f>
        <v>0.44178000000000001</v>
      </c>
      <c r="AV20" s="8">
        <f>AU20/AU19</f>
        <v>0.44178000000000001</v>
      </c>
      <c r="AW20" s="6">
        <f>AW7</f>
        <v>0.44283575209786902</v>
      </c>
      <c r="AX20" s="8">
        <f>AW20/AW19</f>
        <v>0.44283575209786902</v>
      </c>
      <c r="AY20" s="6">
        <f>AY7</f>
        <v>0.39327428571428502</v>
      </c>
      <c r="AZ20" s="8">
        <f>AY20/AY19</f>
        <v>0.39327428571428502</v>
      </c>
      <c r="BA20" s="6">
        <f>BA7</f>
        <v>0.44085428571428498</v>
      </c>
      <c r="BB20" s="8">
        <f>BA20/BA19</f>
        <v>0.44085428571428498</v>
      </c>
      <c r="BC20" s="6">
        <f>BC7</f>
        <v>0.44213514820740102</v>
      </c>
      <c r="BD20" s="8">
        <f>BC20/BC19</f>
        <v>0.44213514820740102</v>
      </c>
      <c r="BE20" s="6">
        <f>BE7</f>
        <v>0.39103714285714197</v>
      </c>
      <c r="BF20" s="8">
        <f>BE20/BE19</f>
        <v>0.39103714285714197</v>
      </c>
      <c r="BG20" s="6">
        <f>BG7</f>
        <v>0.44010857142857102</v>
      </c>
      <c r="BH20" s="8">
        <f>BG20/BG19</f>
        <v>0.44010857142857102</v>
      </c>
      <c r="BI20" s="6">
        <f>BI7</f>
        <v>0.44231258995996597</v>
      </c>
      <c r="BJ20" s="8">
        <f>BI20/BI19</f>
        <v>0.44231258995996597</v>
      </c>
      <c r="BK20" s="6">
        <f>BK7</f>
        <v>0.38773999999999997</v>
      </c>
      <c r="BL20" s="8">
        <f>BK20/BK19</f>
        <v>0.38773999999999997</v>
      </c>
    </row>
    <row r="21" spans="1:64" ht="18.75" x14ac:dyDescent="0.3">
      <c r="A21" s="9" t="str">
        <f t="shared" ref="A21:B22" si="65">A8</f>
        <v>(At Least one good leptons)</v>
      </c>
      <c r="B21" s="6">
        <f>B8</f>
        <v>1.2395890115089099E-2</v>
      </c>
      <c r="C21" s="8">
        <f t="shared" ref="C21:C23" si="66">B21/B20</f>
        <v>0.14249596597992148</v>
      </c>
      <c r="D21" s="2">
        <f>D8</f>
        <v>5.1130681818181804E-3</v>
      </c>
      <c r="E21" s="8">
        <f t="shared" ref="E21:E23" si="67">D21/D20</f>
        <v>8.0649642323899873E-2</v>
      </c>
      <c r="F21" s="2">
        <f>F8</f>
        <v>3.48424851797677E-4</v>
      </c>
      <c r="G21" s="8">
        <f t="shared" ref="G21:G23" si="68">F21/F20</f>
        <v>1.4150275655979776E-2</v>
      </c>
      <c r="H21" s="2">
        <f>H8</f>
        <v>6.8109215970195295E-4</v>
      </c>
      <c r="I21" s="8">
        <f t="shared" ref="I21:I23" si="69">H21/H20</f>
        <v>3.3831609631969906E-2</v>
      </c>
      <c r="J21" s="2">
        <f>J8</f>
        <v>6.5341599999999998E-3</v>
      </c>
      <c r="K21" s="8">
        <f t="shared" ref="K21:K23" si="70">J21/J20</f>
        <v>0.11269368213364239</v>
      </c>
      <c r="L21" s="2">
        <f>L8</f>
        <v>4.6396954314720804E-3</v>
      </c>
      <c r="M21" s="8">
        <f t="shared" ref="M21:M23" si="71">L21/L20</f>
        <v>9.1395419529793978E-2</v>
      </c>
      <c r="N21" s="2">
        <f>N8</f>
        <v>3.9803E-3</v>
      </c>
      <c r="O21" s="8">
        <f t="shared" ref="O21:O23" si="72">N21/N20</f>
        <v>9.0197944638952143E-2</v>
      </c>
      <c r="P21" s="3"/>
      <c r="Q21" s="2">
        <f>Q8</f>
        <v>0.102711428571428</v>
      </c>
      <c r="R21" s="8">
        <f t="shared" ref="R21:R23" si="73">Q21/Q20</f>
        <v>0.23107628622116991</v>
      </c>
      <c r="S21" s="2">
        <f>S8</f>
        <v>0.108219910027405</v>
      </c>
      <c r="T21" s="8">
        <f t="shared" ref="T21:T23" si="74">S21/S20</f>
        <v>0.24201620208275704</v>
      </c>
      <c r="U21" s="2">
        <f>U8</f>
        <v>8.9494285714285707E-2</v>
      </c>
      <c r="V21" s="8">
        <f t="shared" ref="V21:V23" si="75">U21/U20</f>
        <v>0.21022570924246808</v>
      </c>
      <c r="W21" s="2">
        <f>W8</f>
        <v>0.123577142857142</v>
      </c>
      <c r="X21" s="8">
        <f t="shared" ref="X21:X23" si="76">W21/W20</f>
        <v>0.27919646776317347</v>
      </c>
      <c r="Y21" s="2">
        <f>Y8</f>
        <v>0.126944402989358</v>
      </c>
      <c r="Z21" s="8">
        <f t="shared" ref="Z21:Z23" si="77">Y21/Y20</f>
        <v>0.28471565125036175</v>
      </c>
      <c r="AA21" s="2">
        <f>AA8</f>
        <v>9.9959999999999993E-2</v>
      </c>
      <c r="AB21" s="8">
        <f t="shared" ref="AB21:AB23" si="78">AA21/AA20</f>
        <v>0.24749050317268353</v>
      </c>
      <c r="AC21" s="2">
        <f>AC8</f>
        <v>0.13170571428571401</v>
      </c>
      <c r="AD21" s="8">
        <f t="shared" ref="AD21:AD23" si="79">AC21/AC20</f>
        <v>0.29789777757672492</v>
      </c>
      <c r="AE21" s="2">
        <f>AE8</f>
        <v>0.13264729747940601</v>
      </c>
      <c r="AF21" s="8">
        <f t="shared" ref="AF21:AF23" si="80">AE21/AE20</f>
        <v>0.29870993569048832</v>
      </c>
      <c r="AG21" s="2">
        <f>AG8</f>
        <v>0.102231428571428</v>
      </c>
      <c r="AH21" s="8">
        <f t="shared" ref="AH21:AH23" si="81">AG21/AG20</f>
        <v>0.25628885769131488</v>
      </c>
      <c r="AI21" s="2">
        <f>AI8</f>
        <v>0.135105714285714</v>
      </c>
      <c r="AJ21" s="8">
        <f t="shared" ref="AJ21:AJ23" si="82">AI21/AI20</f>
        <v>0.30462539457579063</v>
      </c>
      <c r="AK21" s="2">
        <f>AK8</f>
        <v>0.13583356255444001</v>
      </c>
      <c r="AL21" s="8">
        <f t="shared" ref="AL21:AL23" si="83">AK21/AK20</f>
        <v>0.3060885847107444</v>
      </c>
      <c r="AM21" s="2">
        <f>AM8</f>
        <v>0.102368571428571</v>
      </c>
      <c r="AN21" s="8">
        <f t="shared" ref="AN21:AN23" si="84">AM21/AM20</f>
        <v>0.25899046558865307</v>
      </c>
      <c r="AO21" s="2">
        <f>AO8</f>
        <v>0.13505714285714199</v>
      </c>
      <c r="AP21" s="8">
        <f t="shared" ref="AP21:AP23" si="85">AO21/AO20</f>
        <v>0.3055393962898309</v>
      </c>
      <c r="AQ21" s="2">
        <f>AQ8</f>
        <v>0.13579734219269099</v>
      </c>
      <c r="AR21" s="8">
        <f t="shared" ref="AR21:AR23" si="86">AQ21/AQ20</f>
        <v>0.30657769673927837</v>
      </c>
      <c r="AS21" s="2">
        <f>AS8</f>
        <v>0.10142857142857099</v>
      </c>
      <c r="AT21" s="8">
        <f t="shared" ref="AT21:AT23" si="87">AS21/AS20</f>
        <v>0.25682763610055986</v>
      </c>
      <c r="AU21" s="2">
        <f>AU8</f>
        <v>0.13599142857142801</v>
      </c>
      <c r="AV21" s="8">
        <f t="shared" ref="AV21:AV23" si="88">AU21/AU20</f>
        <v>0.30782613194673369</v>
      </c>
      <c r="AW21" s="2">
        <f>AW8</f>
        <v>0.135466083376517</v>
      </c>
      <c r="AX21" s="8">
        <f t="shared" ref="AX21:AX23" si="89">AW21/AW20</f>
        <v>0.305905931792468</v>
      </c>
      <c r="AY21" s="2">
        <f>AY8</f>
        <v>9.9771428571428497E-2</v>
      </c>
      <c r="AZ21" s="8">
        <f t="shared" ref="AZ21:AZ23" si="90">AY21/AY20</f>
        <v>0.25369425918660937</v>
      </c>
      <c r="BA21" s="2">
        <f>BA8</f>
        <v>0.134154285714285</v>
      </c>
      <c r="BB21" s="8">
        <f t="shared" ref="BB21:BB23" si="91">BA21/BA20</f>
        <v>0.30430527741592511</v>
      </c>
      <c r="BC21" s="2">
        <f>BC8</f>
        <v>0.13518827505874201</v>
      </c>
      <c r="BD21" s="8">
        <f t="shared" ref="BD21:BD23" si="92">BC21/BC20</f>
        <v>0.30576233445101858</v>
      </c>
      <c r="BE21" s="2">
        <f>BE8</f>
        <v>9.8379999999999995E-2</v>
      </c>
      <c r="BF21" s="8">
        <f t="shared" ref="BF21:BF23" si="93">BE21/BE20</f>
        <v>0.25158735377713537</v>
      </c>
      <c r="BG21" s="2">
        <f>BG8</f>
        <v>0.13467999999999999</v>
      </c>
      <c r="BH21" s="8">
        <f t="shared" ref="BH21:BH23" si="94">BG21/BG20</f>
        <v>0.30601539879769957</v>
      </c>
      <c r="BI21" s="2">
        <f>BI8</f>
        <v>0.13476754201470201</v>
      </c>
      <c r="BJ21" s="8">
        <f t="shared" ref="BJ21:BJ23" si="95">BI21/BI20</f>
        <v>0.30468846031920527</v>
      </c>
      <c r="BK21" s="2">
        <f>BK8</f>
        <v>9.6037142857142793E-2</v>
      </c>
      <c r="BL21" s="8">
        <f t="shared" ref="BL21:BL23" si="96">BK21/BK20</f>
        <v>0.2476843834970413</v>
      </c>
    </row>
    <row r="22" spans="1:64" ht="18.75" x14ac:dyDescent="0.3">
      <c r="A22" s="9" t="str">
        <f t="shared" si="65"/>
        <v>(Exactly one good b-jet)</v>
      </c>
      <c r="B22" s="6">
        <f>B9</f>
        <v>6.0611957337831299E-3</v>
      </c>
      <c r="C22" s="8">
        <f t="shared" si="66"/>
        <v>0.48896817231422862</v>
      </c>
      <c r="D22" s="6">
        <f>D9</f>
        <v>2.1046590909090902E-3</v>
      </c>
      <c r="E22" s="8">
        <f t="shared" si="67"/>
        <v>0.41162351372374706</v>
      </c>
      <c r="F22" s="6">
        <f>F9</f>
        <v>7.5920996897123104E-6</v>
      </c>
      <c r="G22" s="8">
        <f t="shared" si="68"/>
        <v>2.1789776620529017E-2</v>
      </c>
      <c r="H22" s="6">
        <f>H9</f>
        <v>9.8348756796061207E-6</v>
      </c>
      <c r="I22" s="8">
        <f t="shared" si="69"/>
        <v>1.4439860361789921E-2</v>
      </c>
      <c r="J22" s="6">
        <f>J9</f>
        <v>2.0288000000000001E-4</v>
      </c>
      <c r="K22" s="8">
        <f t="shared" si="70"/>
        <v>3.104913255873747E-2</v>
      </c>
      <c r="L22" s="6">
        <f>L9</f>
        <v>2.7350253807106601E-4</v>
      </c>
      <c r="M22" s="8">
        <f t="shared" si="71"/>
        <v>5.8948381873481996E-2</v>
      </c>
      <c r="N22" s="6">
        <f>N9</f>
        <v>3.77E-4</v>
      </c>
      <c r="O22" s="8">
        <f t="shared" si="72"/>
        <v>9.4716478657387637E-2</v>
      </c>
      <c r="P22" s="3"/>
      <c r="Q22" s="6">
        <f>Q9</f>
        <v>5.5357142857142799E-2</v>
      </c>
      <c r="R22" s="8">
        <f t="shared" si="73"/>
        <v>0.53895796823277664</v>
      </c>
      <c r="S22" s="6">
        <f>S9</f>
        <v>5.9005015713604399E-2</v>
      </c>
      <c r="T22" s="8">
        <f t="shared" si="74"/>
        <v>0.54523253344659317</v>
      </c>
      <c r="U22" s="6">
        <f>U9</f>
        <v>4.1391428571428503E-2</v>
      </c>
      <c r="V22" s="8">
        <f t="shared" si="75"/>
        <v>0.46250359160999832</v>
      </c>
      <c r="W22" s="6">
        <f>W9</f>
        <v>6.8294285714285696E-2</v>
      </c>
      <c r="X22" s="8">
        <f t="shared" si="76"/>
        <v>0.55264496439471378</v>
      </c>
      <c r="Y22" s="6">
        <f>Y9</f>
        <v>6.9725860703256801E-2</v>
      </c>
      <c r="Z22" s="8">
        <f t="shared" si="77"/>
        <v>0.54926297703020477</v>
      </c>
      <c r="AA22" s="6">
        <f>AA9</f>
        <v>4.3348571428571403E-2</v>
      </c>
      <c r="AB22" s="8">
        <f t="shared" si="78"/>
        <v>0.43365917795689679</v>
      </c>
      <c r="AC22" s="6">
        <f>AC9</f>
        <v>7.3431428571428495E-2</v>
      </c>
      <c r="AD22" s="8">
        <f t="shared" si="79"/>
        <v>0.5575417055339833</v>
      </c>
      <c r="AE22" s="6">
        <f>AE9</f>
        <v>7.3705367767019206E-2</v>
      </c>
      <c r="AF22" s="8">
        <f t="shared" si="80"/>
        <v>0.55564922292112462</v>
      </c>
      <c r="AG22" s="6">
        <f>AG9</f>
        <v>4.4031428571428499E-2</v>
      </c>
      <c r="AH22" s="8">
        <f t="shared" si="81"/>
        <v>0.43070344596294291</v>
      </c>
      <c r="AI22" s="6">
        <f>AI9</f>
        <v>7.4899999999999994E-2</v>
      </c>
      <c r="AJ22" s="8">
        <f t="shared" si="82"/>
        <v>0.55438069659737466</v>
      </c>
      <c r="AK22" s="6">
        <f>AK9</f>
        <v>7.4889400816027102E-2</v>
      </c>
      <c r="AL22" s="8">
        <f t="shared" si="83"/>
        <v>0.55133208176007731</v>
      </c>
      <c r="AM22" s="6">
        <f>AM9</f>
        <v>4.29085714285714E-2</v>
      </c>
      <c r="AN22" s="8">
        <f t="shared" si="84"/>
        <v>0.41915766557816442</v>
      </c>
      <c r="AO22" s="6">
        <f>AO9</f>
        <v>7.5205714285714195E-2</v>
      </c>
      <c r="AP22" s="8">
        <f t="shared" si="85"/>
        <v>0.55684366405754471</v>
      </c>
      <c r="AQ22" s="6">
        <f>AQ9</f>
        <v>7.48195669607057E-2</v>
      </c>
      <c r="AR22" s="8">
        <f t="shared" si="86"/>
        <v>0.5509648845302122</v>
      </c>
      <c r="AS22" s="6">
        <f>AS9</f>
        <v>4.2457142857142798E-2</v>
      </c>
      <c r="AT22" s="8">
        <f t="shared" si="87"/>
        <v>0.41859154929577586</v>
      </c>
      <c r="AU22" s="6">
        <f>AU9</f>
        <v>7.5554285714285699E-2</v>
      </c>
      <c r="AV22" s="8">
        <f t="shared" si="88"/>
        <v>0.55558123411139571</v>
      </c>
      <c r="AW22" s="6">
        <f>AW9</f>
        <v>7.4933506640746897E-2</v>
      </c>
      <c r="AX22" s="8">
        <f t="shared" si="89"/>
        <v>0.55315326739369364</v>
      </c>
      <c r="AY22" s="6">
        <f>AY9</f>
        <v>4.1108571428571397E-2</v>
      </c>
      <c r="AZ22" s="8">
        <f t="shared" si="90"/>
        <v>0.41202749140893469</v>
      </c>
      <c r="BA22" s="6">
        <f>BA9</f>
        <v>7.4642857142857094E-2</v>
      </c>
      <c r="BB22" s="8">
        <f t="shared" si="91"/>
        <v>0.5563956212463288</v>
      </c>
      <c r="BC22" s="6">
        <f>BC9</f>
        <v>7.4631735301609201E-2</v>
      </c>
      <c r="BD22" s="8">
        <f t="shared" si="92"/>
        <v>0.55205775256160505</v>
      </c>
      <c r="BE22" s="6">
        <f>BE9</f>
        <v>4.06114285714285E-2</v>
      </c>
      <c r="BF22" s="8">
        <f t="shared" si="93"/>
        <v>0.4128016728138697</v>
      </c>
      <c r="BG22" s="6">
        <f>BG9</f>
        <v>7.5354285714285693E-2</v>
      </c>
      <c r="BH22" s="8">
        <f t="shared" si="94"/>
        <v>0.55950613093470225</v>
      </c>
      <c r="BI22" s="6">
        <f>BI9</f>
        <v>7.4695030346733901E-2</v>
      </c>
      <c r="BJ22" s="8">
        <f t="shared" si="95"/>
        <v>0.5542508917954837</v>
      </c>
      <c r="BK22" s="6">
        <f>BK9</f>
        <v>3.9759999999999997E-2</v>
      </c>
      <c r="BL22" s="8">
        <f t="shared" si="96"/>
        <v>0.41400648558593428</v>
      </c>
    </row>
    <row r="23" spans="1:64" ht="18.75" x14ac:dyDescent="0.3">
      <c r="A23" s="9" t="s">
        <v>27</v>
      </c>
      <c r="B23" s="6">
        <f>B9-B10</f>
        <v>5.3195240103261366E-3</v>
      </c>
      <c r="C23" s="8">
        <f t="shared" si="66"/>
        <v>0.87763607115949804</v>
      </c>
      <c r="D23" s="6">
        <f>D9-D10</f>
        <v>1.5296590909090902E-3</v>
      </c>
      <c r="E23" s="8">
        <f t="shared" si="67"/>
        <v>0.72679660925435985</v>
      </c>
      <c r="F23" s="6">
        <f>F9-F10</f>
        <v>4.96590168383698E-6</v>
      </c>
      <c r="G23" s="8">
        <f t="shared" si="68"/>
        <v>0.65408805031446504</v>
      </c>
      <c r="H23" s="6">
        <f>H9-H10</f>
        <v>5.4037778459374307E-6</v>
      </c>
      <c r="I23" s="8">
        <f t="shared" si="69"/>
        <v>0.54945054945054961</v>
      </c>
      <c r="J23" s="6">
        <f>J9-J10</f>
        <v>1.1896000000000001E-4</v>
      </c>
      <c r="K23" s="8">
        <f t="shared" si="70"/>
        <v>0.58635646687697163</v>
      </c>
      <c r="L23" s="6">
        <f>L9-L10</f>
        <v>1.6477157360406103E-4</v>
      </c>
      <c r="M23" s="8">
        <f t="shared" si="71"/>
        <v>0.60244988864142579</v>
      </c>
      <c r="N23" s="6">
        <f>N9-N10</f>
        <v>2.3480000000000002E-4</v>
      </c>
      <c r="O23" s="8">
        <f t="shared" si="72"/>
        <v>0.62281167108753321</v>
      </c>
      <c r="P23" s="3"/>
      <c r="Q23" s="6">
        <f>Q9-Q10</f>
        <v>3.80657142857143E-2</v>
      </c>
      <c r="R23" s="8">
        <f t="shared" si="73"/>
        <v>0.68763870967742036</v>
      </c>
      <c r="S23" s="6">
        <f>S9-S10</f>
        <v>4.72901932170086E-2</v>
      </c>
      <c r="T23" s="8">
        <f t="shared" si="74"/>
        <v>0.8014605647517048</v>
      </c>
      <c r="U23" s="6">
        <f>U9-U10</f>
        <v>3.8057142857142789E-2</v>
      </c>
      <c r="V23" s="8">
        <f t="shared" si="75"/>
        <v>0.91944501967281</v>
      </c>
      <c r="W23" s="6">
        <f>W9-W10</f>
        <v>5.2339999999999998E-2</v>
      </c>
      <c r="X23" s="8">
        <f t="shared" si="76"/>
        <v>0.76638915617286552</v>
      </c>
      <c r="Y23" s="6">
        <f>Y9-Y10</f>
        <v>5.9993800870174113E-2</v>
      </c>
      <c r="Z23" s="8">
        <f t="shared" si="77"/>
        <v>0.86042395554640871</v>
      </c>
      <c r="AA23" s="6">
        <f>AA9-AA10</f>
        <v>4.13685714285714E-2</v>
      </c>
      <c r="AB23" s="8">
        <f t="shared" si="78"/>
        <v>0.95432375428420768</v>
      </c>
      <c r="AC23" s="6">
        <f>AC9-AC10</f>
        <v>5.9045714285714299E-2</v>
      </c>
      <c r="AD23" s="8">
        <f t="shared" si="79"/>
        <v>0.80409322594451682</v>
      </c>
      <c r="AE23" s="6">
        <f>AE9-AE10</f>
        <v>6.539036089997044E-2</v>
      </c>
      <c r="AF23" s="8">
        <f t="shared" si="80"/>
        <v>0.88718587100287882</v>
      </c>
      <c r="AG23" s="6">
        <f>AG9-AG10</f>
        <v>4.2402857142857082E-2</v>
      </c>
      <c r="AH23" s="8">
        <f t="shared" si="81"/>
        <v>0.96301343196418165</v>
      </c>
      <c r="AI23" s="6">
        <f>AI9-AI10</f>
        <v>6.1471428571428594E-2</v>
      </c>
      <c r="AJ23" s="8">
        <f t="shared" si="82"/>
        <v>0.82071333206179709</v>
      </c>
      <c r="AK23" s="6">
        <f>AK9-AK10</f>
        <v>6.7749163342960578E-2</v>
      </c>
      <c r="AL23" s="8">
        <f t="shared" si="83"/>
        <v>0.90465623445690002</v>
      </c>
      <c r="AM23" s="6">
        <f>AM9-AM10</f>
        <v>4.1442857142857122E-2</v>
      </c>
      <c r="AN23" s="8">
        <f t="shared" si="84"/>
        <v>0.96584099081102692</v>
      </c>
      <c r="AO23" s="6">
        <f>AO9-AO10</f>
        <v>6.2979999999999994E-2</v>
      </c>
      <c r="AP23" s="8">
        <f t="shared" si="85"/>
        <v>0.83743636501785668</v>
      </c>
      <c r="AQ23" s="6">
        <f>AQ9-AQ10</f>
        <v>6.8200824836751064E-2</v>
      </c>
      <c r="AR23" s="8">
        <f t="shared" si="86"/>
        <v>0.91153728372377885</v>
      </c>
      <c r="AS23" s="6">
        <f>AS9-AS10</f>
        <v>4.0982857142857085E-2</v>
      </c>
      <c r="AT23" s="8">
        <f t="shared" si="87"/>
        <v>0.96527590847913858</v>
      </c>
      <c r="AU23" s="6">
        <f>AU9-AU10</f>
        <v>6.4002857142857195E-2</v>
      </c>
      <c r="AV23" s="8">
        <f t="shared" si="88"/>
        <v>0.84711087581303979</v>
      </c>
      <c r="AW23" s="6">
        <f>AW9-AW10</f>
        <v>6.8955546075818178E-2</v>
      </c>
      <c r="AX23" s="8">
        <f t="shared" si="89"/>
        <v>0.9202231307072174</v>
      </c>
      <c r="AY23" s="6">
        <f>AY9-AY10</f>
        <v>3.9648571428571394E-2</v>
      </c>
      <c r="AZ23" s="8">
        <f t="shared" si="90"/>
        <v>0.96448429246594369</v>
      </c>
      <c r="BA23" s="6">
        <f>BA9-BA10</f>
        <v>6.3619999999999996E-2</v>
      </c>
      <c r="BB23" s="8">
        <f t="shared" si="91"/>
        <v>0.85232535885167515</v>
      </c>
      <c r="BC23" s="6">
        <f>BC9-BC10</f>
        <v>6.9059468989064315E-2</v>
      </c>
      <c r="BD23" s="8">
        <f t="shared" si="92"/>
        <v>0.92533650343214335</v>
      </c>
      <c r="BE23" s="6">
        <f>BE9-BE10</f>
        <v>3.9028571428571357E-2</v>
      </c>
      <c r="BF23" s="8">
        <f t="shared" si="93"/>
        <v>0.96102434219783306</v>
      </c>
      <c r="BG23" s="6">
        <f>BG9-BG10</f>
        <v>6.4554285714285689E-2</v>
      </c>
      <c r="BH23" s="8">
        <f t="shared" si="94"/>
        <v>0.85667703040873577</v>
      </c>
      <c r="BI23" s="6">
        <f>BI9-BI10</f>
        <v>6.9103562343151237E-2</v>
      </c>
      <c r="BJ23" s="8">
        <f t="shared" si="95"/>
        <v>0.92514270390376574</v>
      </c>
      <c r="BK23" s="6">
        <f>BK9-BK10</f>
        <v>3.8062857142857148E-2</v>
      </c>
      <c r="BL23" s="8">
        <f t="shared" si="96"/>
        <v>0.95731532049439516</v>
      </c>
    </row>
    <row r="24" spans="1:64" s="13" customFormat="1" ht="18.75" x14ac:dyDescent="0.3">
      <c r="A24" s="9" t="s">
        <v>33</v>
      </c>
      <c r="B24" s="16">
        <f>B17*137*1000*B23</f>
        <v>367805.34846969519</v>
      </c>
      <c r="C24" s="16"/>
      <c r="D24" s="16">
        <f t="shared" ref="D24" si="97">D17*137*1000*D23</f>
        <v>50546.666863636339</v>
      </c>
      <c r="E24" s="16"/>
      <c r="F24" s="16">
        <f t="shared" ref="F24" si="98">F17*137*1000*F23</f>
        <v>99700.989613482205</v>
      </c>
      <c r="G24" s="16"/>
      <c r="H24" s="16">
        <f t="shared" ref="H24" si="99">H17*137*1000*H23</f>
        <v>31855.32438554183</v>
      </c>
      <c r="I24" s="16"/>
      <c r="J24" s="16">
        <f t="shared" ref="J24" si="100">J17*137*1000*J23</f>
        <v>1067.6075097472001</v>
      </c>
      <c r="K24" s="16"/>
      <c r="L24" s="16">
        <f t="shared" ref="L24" si="101">L17*137*1000*L23</f>
        <v>557.3863264812187</v>
      </c>
      <c r="M24" s="16"/>
      <c r="N24" s="16">
        <f t="shared" ref="N24" si="102">N17*137*1000*N23</f>
        <v>307.59997292160006</v>
      </c>
      <c r="O24" s="16"/>
      <c r="P24" s="10"/>
      <c r="Q24" s="16">
        <f>Q17*137*1000*Q23</f>
        <v>950695.02085714333</v>
      </c>
      <c r="R24" s="16"/>
      <c r="S24" s="16">
        <f t="shared" ref="S24" si="103">S17*137*1000*S23</f>
        <v>825208.92981160886</v>
      </c>
      <c r="T24" s="16"/>
      <c r="U24" s="16">
        <f t="shared" ref="U24" si="104">U17*137*1000*U23</f>
        <v>4890049.8171428489</v>
      </c>
      <c r="V24" s="16"/>
      <c r="W24" s="16">
        <f t="shared" ref="W24" si="105">W17*137*1000*W23</f>
        <v>42621.927519999997</v>
      </c>
      <c r="X24" s="16"/>
      <c r="Y24" s="16">
        <f t="shared" ref="Y24" si="106">Y17*137*1000*Y23</f>
        <v>36380.369294401251</v>
      </c>
      <c r="Z24" s="16"/>
      <c r="AA24" s="16">
        <f t="shared" ref="AA24" si="107">AA17*137*1000*AA23</f>
        <v>113463.23559999993</v>
      </c>
      <c r="AB24" s="16"/>
      <c r="AC24" s="16">
        <f t="shared" ref="AC24" si="108">AC17*137*1000*AC23</f>
        <v>5171.4657445714292</v>
      </c>
      <c r="AD24" s="16"/>
      <c r="AE24" s="16">
        <f t="shared" ref="AE24" si="109">AE17*137*1000*AE23</f>
        <v>4251.1344388230527</v>
      </c>
      <c r="AF24" s="16"/>
      <c r="AG24" s="16">
        <f t="shared" ref="AG24" si="110">AG17*137*1000*AG23</f>
        <v>8870.6353114285575</v>
      </c>
      <c r="AH24" s="16"/>
      <c r="AI24" s="16">
        <f t="shared" ref="AI24" si="111">AI17*137*1000*AI23</f>
        <v>866.58117000000038</v>
      </c>
      <c r="AJ24" s="16"/>
      <c r="AK24" s="16">
        <f t="shared" ref="AK24" si="112">AK17*137*1000*AK23</f>
        <v>784.94335591490699</v>
      </c>
      <c r="AL24" s="16"/>
      <c r="AM24" s="16">
        <f t="shared" ref="AM24" si="113">AM17*137*1000*AM23</f>
        <v>1110.9499684285711</v>
      </c>
      <c r="AN24" s="16"/>
      <c r="AO24" s="16">
        <f t="shared" ref="AO24" si="114">AO17*137*1000*AO23</f>
        <v>197.67343659999997</v>
      </c>
      <c r="AP24" s="16"/>
      <c r="AQ24" s="16">
        <f t="shared" ref="AQ24" si="115">AQ17*137*1000*AQ23</f>
        <v>182.99597238615536</v>
      </c>
      <c r="AR24" s="16"/>
      <c r="AS24" s="16">
        <f t="shared" ref="AS24" si="116">AS17*137*1000*AS23</f>
        <v>185.38624526399974</v>
      </c>
      <c r="AT24" s="16"/>
      <c r="AU24" s="16">
        <f t="shared" ref="AU24" si="117">AU17*137*1000*AU23</f>
        <v>53.53979806285718</v>
      </c>
      <c r="AV24" s="16"/>
      <c r="AW24" s="16">
        <f t="shared" ref="AW24" si="118">AW17*137*1000*AW23</f>
        <v>50.867773894320656</v>
      </c>
      <c r="AX24" s="16"/>
      <c r="AY24" s="16">
        <f t="shared" ref="AY24" si="119">AY17*137*1000*AY23</f>
        <v>35.529867519942826</v>
      </c>
      <c r="AZ24" s="16"/>
      <c r="BA24" s="16">
        <f t="shared" ref="BA24" si="120">BA17*137*1000*BA23</f>
        <v>16.002465839999999</v>
      </c>
      <c r="BB24" s="16"/>
      <c r="BC24" s="16">
        <f t="shared" ref="BC24" si="121">BC17*137*1000*BC23</f>
        <v>15.859863054901259</v>
      </c>
      <c r="BD24" s="16"/>
      <c r="BE24" s="16">
        <f t="shared" ref="BE24" si="122">BE17*137*1000*BE23</f>
        <v>7.6375751410285577</v>
      </c>
      <c r="BF24" s="16"/>
      <c r="BG24" s="16">
        <f t="shared" ref="BG24" si="123">BG17*137*1000*BG23</f>
        <v>5.3399692468571409</v>
      </c>
      <c r="BH24" s="16"/>
      <c r="BI24" s="16">
        <f t="shared" ref="BI24" si="124">BI17*137*1000*BI23</f>
        <v>5.3688603257150227</v>
      </c>
      <c r="BJ24" s="16"/>
      <c r="BK24" s="16">
        <f t="shared" ref="BK24" si="125">BK17*137*1000*BK23</f>
        <v>1.7308286107600004</v>
      </c>
      <c r="BL24" s="16"/>
    </row>
    <row r="25" spans="1:64" s="13" customFormat="1" ht="18.75" x14ac:dyDescent="0.3">
      <c r="A25" s="9" t="s">
        <v>34</v>
      </c>
      <c r="B25" s="16">
        <f>SUM(B24:O24)</f>
        <v>551840.92314150557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S25" s="16">
        <f>S24+U24</f>
        <v>5715258.7469544578</v>
      </c>
      <c r="T25" s="17"/>
      <c r="U25" s="17"/>
      <c r="V25" s="17"/>
      <c r="Y25" s="16">
        <f>Y24+AA24</f>
        <v>149843.60489440119</v>
      </c>
      <c r="Z25" s="17"/>
      <c r="AA25" s="17"/>
      <c r="AB25" s="17"/>
      <c r="AE25" s="16">
        <f>AE24+AG24</f>
        <v>13121.769750251609</v>
      </c>
      <c r="AF25" s="17"/>
      <c r="AG25" s="17"/>
      <c r="AH25" s="17"/>
      <c r="AK25" s="16">
        <f>AK24+AM24</f>
        <v>1895.8933243434781</v>
      </c>
      <c r="AL25" s="17"/>
      <c r="AM25" s="17"/>
      <c r="AN25" s="17"/>
      <c r="AQ25" s="16">
        <f>AQ24+AS24</f>
        <v>368.3822176501551</v>
      </c>
      <c r="AR25" s="17"/>
      <c r="AS25" s="17"/>
      <c r="AT25" s="17"/>
      <c r="AW25" s="16">
        <f>AW24+AY24</f>
        <v>86.397641414263489</v>
      </c>
      <c r="AX25" s="17"/>
      <c r="AY25" s="17"/>
      <c r="AZ25" s="17"/>
      <c r="BC25" s="16">
        <f>BC24+BE24</f>
        <v>23.497438195929817</v>
      </c>
      <c r="BD25" s="17"/>
      <c r="BE25" s="17"/>
      <c r="BF25" s="17"/>
      <c r="BI25" s="16">
        <f>BI24+BK24</f>
        <v>7.0996889364750233</v>
      </c>
      <c r="BJ25" s="17"/>
      <c r="BK25" s="17"/>
      <c r="BL25" s="17"/>
    </row>
    <row r="27" spans="1:64" ht="15.75" customHeight="1" x14ac:dyDescent="0.25">
      <c r="A27" s="22" t="s">
        <v>29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64" ht="18.75" customHeight="1" x14ac:dyDescent="0.3">
      <c r="A28" s="2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20" t="s">
        <v>13</v>
      </c>
      <c r="R28" s="20"/>
      <c r="S28" s="20"/>
      <c r="T28" s="20"/>
      <c r="U28" s="20"/>
      <c r="V28" s="20"/>
      <c r="W28" s="20" t="s">
        <v>14</v>
      </c>
      <c r="X28" s="20"/>
      <c r="Y28" s="20"/>
      <c r="Z28" s="20"/>
      <c r="AA28" s="20"/>
      <c r="AB28" s="20"/>
      <c r="AC28" s="20" t="s">
        <v>15</v>
      </c>
      <c r="AD28" s="20"/>
      <c r="AE28" s="20"/>
      <c r="AF28" s="20"/>
      <c r="AG28" s="20"/>
      <c r="AH28" s="20"/>
      <c r="AI28" s="20" t="s">
        <v>16</v>
      </c>
      <c r="AJ28" s="20"/>
      <c r="AK28" s="20"/>
      <c r="AL28" s="20"/>
      <c r="AM28" s="20"/>
      <c r="AN28" s="20"/>
      <c r="AO28" s="20" t="s">
        <v>17</v>
      </c>
      <c r="AP28" s="20"/>
      <c r="AQ28" s="20"/>
      <c r="AR28" s="20"/>
      <c r="AS28" s="20"/>
      <c r="AT28" s="20"/>
      <c r="AU28" s="20" t="s">
        <v>18</v>
      </c>
      <c r="AV28" s="20"/>
      <c r="AW28" s="20"/>
      <c r="AX28" s="20"/>
      <c r="AY28" s="20"/>
      <c r="AZ28" s="20"/>
      <c r="BA28" s="20" t="s">
        <v>19</v>
      </c>
      <c r="BB28" s="20"/>
      <c r="BC28" s="20"/>
      <c r="BD28" s="20"/>
      <c r="BE28" s="20"/>
      <c r="BF28" s="20"/>
      <c r="BG28" s="20" t="s">
        <v>20</v>
      </c>
      <c r="BH28" s="20"/>
      <c r="BI28" s="20"/>
      <c r="BJ28" s="20"/>
      <c r="BK28" s="20"/>
      <c r="BL28" s="20"/>
    </row>
    <row r="29" spans="1:64" s="10" customFormat="1" ht="18.75" x14ac:dyDescent="0.3">
      <c r="A29" s="9" t="s">
        <v>0</v>
      </c>
      <c r="B29" s="21" t="s">
        <v>1</v>
      </c>
      <c r="C29" s="21"/>
      <c r="D29" s="21" t="s">
        <v>11</v>
      </c>
      <c r="E29" s="21"/>
      <c r="F29" s="21" t="s">
        <v>2</v>
      </c>
      <c r="G29" s="21"/>
      <c r="H29" s="21" t="s">
        <v>3</v>
      </c>
      <c r="I29" s="21"/>
      <c r="J29" s="21" t="s">
        <v>6</v>
      </c>
      <c r="K29" s="21"/>
      <c r="L29" s="21" t="s">
        <v>7</v>
      </c>
      <c r="M29" s="21"/>
      <c r="N29" s="21" t="s">
        <v>8</v>
      </c>
      <c r="O29" s="21"/>
      <c r="Q29" s="17" t="s">
        <v>25</v>
      </c>
      <c r="R29" s="17"/>
      <c r="S29" s="17" t="s">
        <v>26</v>
      </c>
      <c r="T29" s="17"/>
      <c r="U29" s="17" t="s">
        <v>12</v>
      </c>
      <c r="V29" s="17"/>
      <c r="W29" s="17" t="s">
        <v>25</v>
      </c>
      <c r="X29" s="17"/>
      <c r="Y29" s="17" t="s">
        <v>26</v>
      </c>
      <c r="Z29" s="17"/>
      <c r="AA29" s="17" t="s">
        <v>12</v>
      </c>
      <c r="AB29" s="17"/>
      <c r="AC29" s="17" t="s">
        <v>25</v>
      </c>
      <c r="AD29" s="17"/>
      <c r="AE29" s="17" t="s">
        <v>26</v>
      </c>
      <c r="AF29" s="17"/>
      <c r="AG29" s="17" t="s">
        <v>12</v>
      </c>
      <c r="AH29" s="17"/>
      <c r="AI29" s="17" t="s">
        <v>25</v>
      </c>
      <c r="AJ29" s="17"/>
      <c r="AK29" s="17" t="s">
        <v>26</v>
      </c>
      <c r="AL29" s="17"/>
      <c r="AM29" s="17" t="s">
        <v>12</v>
      </c>
      <c r="AN29" s="17"/>
      <c r="AO29" s="17" t="s">
        <v>25</v>
      </c>
      <c r="AP29" s="17"/>
      <c r="AQ29" s="17" t="s">
        <v>26</v>
      </c>
      <c r="AR29" s="17"/>
      <c r="AS29" s="17" t="s">
        <v>12</v>
      </c>
      <c r="AT29" s="17"/>
      <c r="AU29" s="17" t="s">
        <v>25</v>
      </c>
      <c r="AV29" s="17"/>
      <c r="AW29" s="17" t="s">
        <v>26</v>
      </c>
      <c r="AX29" s="17"/>
      <c r="AY29" s="17" t="s">
        <v>12</v>
      </c>
      <c r="AZ29" s="17"/>
      <c r="BA29" s="17" t="s">
        <v>25</v>
      </c>
      <c r="BB29" s="17"/>
      <c r="BC29" s="17" t="s">
        <v>26</v>
      </c>
      <c r="BD29" s="17"/>
      <c r="BE29" s="17" t="s">
        <v>12</v>
      </c>
      <c r="BF29" s="17"/>
      <c r="BG29" s="17" t="s">
        <v>25</v>
      </c>
      <c r="BH29" s="17"/>
      <c r="BI29" s="17" t="s">
        <v>26</v>
      </c>
      <c r="BJ29" s="17"/>
      <c r="BK29" s="17" t="s">
        <v>12</v>
      </c>
      <c r="BL29" s="17"/>
    </row>
    <row r="30" spans="1:64" s="1" customFormat="1" ht="18.75" x14ac:dyDescent="0.3">
      <c r="A30" s="12" t="s">
        <v>9</v>
      </c>
      <c r="B30" s="18">
        <f>B17</f>
        <v>504.69</v>
      </c>
      <c r="C30" s="18"/>
      <c r="D30" s="18">
        <f t="shared" ref="D30" si="126">D17</f>
        <v>241.2</v>
      </c>
      <c r="E30" s="18"/>
      <c r="F30" s="18">
        <f t="shared" ref="F30" si="127">F17</f>
        <v>146548.29999999999</v>
      </c>
      <c r="G30" s="18"/>
      <c r="H30" s="18">
        <f t="shared" ref="H30" si="128">H17</f>
        <v>43029.27</v>
      </c>
      <c r="I30" s="18"/>
      <c r="J30" s="18">
        <f t="shared" ref="J30" si="129">J17</f>
        <v>65.507360000000006</v>
      </c>
      <c r="K30" s="18"/>
      <c r="L30" s="18">
        <f t="shared" ref="L30" si="130">L17</f>
        <v>24.691839999999999</v>
      </c>
      <c r="M30" s="18"/>
      <c r="N30" s="18">
        <f t="shared" ref="N30" si="131">N17</f>
        <v>9.5624160000000007</v>
      </c>
      <c r="O30" s="18"/>
      <c r="P30" s="7"/>
      <c r="Q30" s="18">
        <v>182.3</v>
      </c>
      <c r="R30" s="18"/>
      <c r="S30" s="18">
        <v>127.3715</v>
      </c>
      <c r="T30" s="18"/>
      <c r="U30" s="18">
        <v>937.9</v>
      </c>
      <c r="V30" s="18"/>
      <c r="W30" s="18">
        <v>5.944</v>
      </c>
      <c r="X30" s="18"/>
      <c r="Y30" s="18">
        <v>4.4262930000000003</v>
      </c>
      <c r="Z30" s="18"/>
      <c r="AA30" s="18">
        <v>20.02</v>
      </c>
      <c r="AB30" s="18"/>
      <c r="AC30" s="19">
        <v>0.63929999999999998</v>
      </c>
      <c r="AD30" s="18"/>
      <c r="AE30" s="18">
        <v>0.4745375</v>
      </c>
      <c r="AF30" s="18"/>
      <c r="AG30" s="18">
        <v>1.5269999999999999</v>
      </c>
      <c r="AH30" s="18"/>
      <c r="AI30" s="18">
        <v>0.10290000000000001</v>
      </c>
      <c r="AJ30" s="18"/>
      <c r="AK30" s="18">
        <v>8.4569510000000001E-2</v>
      </c>
      <c r="AL30" s="18"/>
      <c r="AM30" s="18">
        <v>0.19567000000000001</v>
      </c>
      <c r="AN30" s="18"/>
      <c r="AO30" s="18">
        <v>2.291E-2</v>
      </c>
      <c r="AP30" s="18"/>
      <c r="AQ30" s="18">
        <v>1.9585350000000001E-2</v>
      </c>
      <c r="AR30" s="18"/>
      <c r="AS30" s="18">
        <v>3.30183E-2</v>
      </c>
      <c r="AT30" s="18"/>
      <c r="AU30" s="18">
        <v>6.1060000000000003E-3</v>
      </c>
      <c r="AV30" s="18"/>
      <c r="AW30" s="18">
        <v>5.3845940000000004E-3</v>
      </c>
      <c r="AX30" s="18"/>
      <c r="AY30" s="18">
        <v>6.5410199999999998E-3</v>
      </c>
      <c r="AZ30" s="18"/>
      <c r="BA30" s="18">
        <v>1.836E-3</v>
      </c>
      <c r="BB30" s="18"/>
      <c r="BC30" s="18">
        <v>1.6763150000000001E-3</v>
      </c>
      <c r="BD30" s="18"/>
      <c r="BE30" s="18">
        <v>1.4284079999999999E-3</v>
      </c>
      <c r="BF30" s="18"/>
      <c r="BG30" s="18">
        <v>6.0380000000000004E-4</v>
      </c>
      <c r="BH30" s="18"/>
      <c r="BI30" s="18">
        <v>5.6710189999999996E-4</v>
      </c>
      <c r="BJ30" s="18"/>
      <c r="BK30" s="18">
        <v>3.3191900000000002E-4</v>
      </c>
      <c r="BL30" s="18"/>
    </row>
    <row r="31" spans="1:64" ht="18.75" x14ac:dyDescent="0.3">
      <c r="A31" s="9"/>
      <c r="B31" s="4" t="s">
        <v>4</v>
      </c>
      <c r="C31" s="4" t="s">
        <v>5</v>
      </c>
      <c r="D31" s="4" t="s">
        <v>4</v>
      </c>
      <c r="E31" s="4" t="s">
        <v>5</v>
      </c>
      <c r="F31" s="4" t="s">
        <v>4</v>
      </c>
      <c r="G31" s="4" t="s">
        <v>5</v>
      </c>
      <c r="H31" s="4" t="s">
        <v>4</v>
      </c>
      <c r="I31" s="4" t="s">
        <v>5</v>
      </c>
      <c r="J31" s="4" t="s">
        <v>4</v>
      </c>
      <c r="K31" s="4" t="s">
        <v>5</v>
      </c>
      <c r="L31" s="4" t="s">
        <v>4</v>
      </c>
      <c r="M31" s="4" t="s">
        <v>5</v>
      </c>
      <c r="N31" s="4" t="s">
        <v>4</v>
      </c>
      <c r="O31" s="4" t="s">
        <v>5</v>
      </c>
      <c r="P31" s="3"/>
      <c r="Q31" s="4" t="s">
        <v>4</v>
      </c>
      <c r="R31" s="4" t="s">
        <v>5</v>
      </c>
      <c r="S31" s="4" t="s">
        <v>4</v>
      </c>
      <c r="T31" s="4" t="s">
        <v>5</v>
      </c>
      <c r="U31" s="4" t="s">
        <v>4</v>
      </c>
      <c r="V31" s="4" t="s">
        <v>5</v>
      </c>
      <c r="W31" s="4" t="s">
        <v>4</v>
      </c>
      <c r="X31" s="4" t="s">
        <v>5</v>
      </c>
      <c r="Y31" s="4" t="s">
        <v>4</v>
      </c>
      <c r="Z31" s="4" t="s">
        <v>5</v>
      </c>
      <c r="AA31" s="4" t="s">
        <v>4</v>
      </c>
      <c r="AB31" s="4" t="s">
        <v>5</v>
      </c>
      <c r="AC31" s="4" t="s">
        <v>4</v>
      </c>
      <c r="AD31" s="4" t="s">
        <v>5</v>
      </c>
      <c r="AE31" s="4" t="s">
        <v>4</v>
      </c>
      <c r="AF31" s="4" t="s">
        <v>5</v>
      </c>
      <c r="AG31" s="4" t="s">
        <v>4</v>
      </c>
      <c r="AH31" s="4" t="s">
        <v>5</v>
      </c>
      <c r="AI31" s="4" t="s">
        <v>4</v>
      </c>
      <c r="AJ31" s="4" t="s">
        <v>5</v>
      </c>
      <c r="AK31" s="4" t="s">
        <v>4</v>
      </c>
      <c r="AL31" s="4" t="s">
        <v>5</v>
      </c>
      <c r="AM31" s="4" t="s">
        <v>4</v>
      </c>
      <c r="AN31" s="4" t="s">
        <v>5</v>
      </c>
      <c r="AO31" s="4" t="s">
        <v>4</v>
      </c>
      <c r="AP31" s="4" t="s">
        <v>5</v>
      </c>
      <c r="AQ31" s="4" t="s">
        <v>4</v>
      </c>
      <c r="AR31" s="4" t="s">
        <v>5</v>
      </c>
      <c r="AS31" s="4" t="s">
        <v>4</v>
      </c>
      <c r="AT31" s="4" t="s">
        <v>5</v>
      </c>
      <c r="AU31" s="4" t="s">
        <v>4</v>
      </c>
      <c r="AV31" s="4" t="s">
        <v>5</v>
      </c>
      <c r="AW31" s="4" t="s">
        <v>4</v>
      </c>
      <c r="AX31" s="4" t="s">
        <v>5</v>
      </c>
      <c r="AY31" s="4" t="s">
        <v>4</v>
      </c>
      <c r="AZ31" s="4" t="s">
        <v>5</v>
      </c>
      <c r="BA31" s="4" t="s">
        <v>4</v>
      </c>
      <c r="BB31" s="4" t="s">
        <v>5</v>
      </c>
      <c r="BC31" s="4" t="s">
        <v>4</v>
      </c>
      <c r="BD31" s="4" t="s">
        <v>5</v>
      </c>
      <c r="BE31" s="4" t="s">
        <v>4</v>
      </c>
      <c r="BF31" s="4" t="s">
        <v>5</v>
      </c>
      <c r="BG31" s="4" t="s">
        <v>4</v>
      </c>
      <c r="BH31" s="4" t="s">
        <v>5</v>
      </c>
      <c r="BI31" s="4" t="s">
        <v>4</v>
      </c>
      <c r="BJ31" s="4" t="s">
        <v>5</v>
      </c>
      <c r="BK31" s="4" t="s">
        <v>4</v>
      </c>
      <c r="BL31" s="4" t="s">
        <v>5</v>
      </c>
    </row>
    <row r="32" spans="1:64" ht="18.75" x14ac:dyDescent="0.3">
      <c r="A32" s="9" t="str">
        <f>A19</f>
        <v>(All Events)</v>
      </c>
      <c r="B32" s="2">
        <f>B19</f>
        <v>1</v>
      </c>
      <c r="C32" s="5">
        <f>B32</f>
        <v>1</v>
      </c>
      <c r="D32" s="2">
        <f>D19</f>
        <v>1</v>
      </c>
      <c r="E32" s="5">
        <f>D32</f>
        <v>1</v>
      </c>
      <c r="F32" s="2">
        <f>F19</f>
        <v>1</v>
      </c>
      <c r="G32" s="5">
        <f>F32</f>
        <v>1</v>
      </c>
      <c r="H32" s="2">
        <f>H19</f>
        <v>1</v>
      </c>
      <c r="I32" s="5">
        <f>H32</f>
        <v>1</v>
      </c>
      <c r="J32" s="2">
        <f>J19</f>
        <v>1</v>
      </c>
      <c r="K32" s="5">
        <f>J32</f>
        <v>1</v>
      </c>
      <c r="L32" s="2">
        <f>L19</f>
        <v>1</v>
      </c>
      <c r="M32" s="5">
        <f>L32</f>
        <v>1</v>
      </c>
      <c r="N32" s="2">
        <f>N19</f>
        <v>1</v>
      </c>
      <c r="O32" s="5">
        <f>N32</f>
        <v>1</v>
      </c>
      <c r="P32" s="3"/>
      <c r="Q32" s="2">
        <f>Q19</f>
        <v>1</v>
      </c>
      <c r="R32" s="5">
        <f>Q32</f>
        <v>1</v>
      </c>
      <c r="S32" s="2">
        <f>S19</f>
        <v>1</v>
      </c>
      <c r="T32" s="5">
        <f>S32</f>
        <v>1</v>
      </c>
      <c r="U32" s="2">
        <f>U19</f>
        <v>1</v>
      </c>
      <c r="V32" s="5">
        <f>U32</f>
        <v>1</v>
      </c>
      <c r="W32" s="2">
        <f>W19</f>
        <v>1</v>
      </c>
      <c r="X32" s="5">
        <f>W32</f>
        <v>1</v>
      </c>
      <c r="Y32" s="2">
        <f>Y19</f>
        <v>1</v>
      </c>
      <c r="Z32" s="5">
        <f>Y32</f>
        <v>1</v>
      </c>
      <c r="AA32" s="2">
        <f>AA19</f>
        <v>1</v>
      </c>
      <c r="AB32" s="5">
        <f>AA32</f>
        <v>1</v>
      </c>
      <c r="AC32" s="2">
        <f>AC19</f>
        <v>1</v>
      </c>
      <c r="AD32" s="5">
        <f>AC32</f>
        <v>1</v>
      </c>
      <c r="AE32" s="2">
        <f>AE19</f>
        <v>1</v>
      </c>
      <c r="AF32" s="5">
        <f>AE32</f>
        <v>1</v>
      </c>
      <c r="AG32" s="2">
        <f>AG19</f>
        <v>1</v>
      </c>
      <c r="AH32" s="5">
        <f>AG32</f>
        <v>1</v>
      </c>
      <c r="AI32" s="2">
        <f>AI19</f>
        <v>1</v>
      </c>
      <c r="AJ32" s="5">
        <f>AI32</f>
        <v>1</v>
      </c>
      <c r="AK32" s="2">
        <f>AK19</f>
        <v>1</v>
      </c>
      <c r="AL32" s="5">
        <f>AK32</f>
        <v>1</v>
      </c>
      <c r="AM32" s="2">
        <f>AM19</f>
        <v>1</v>
      </c>
      <c r="AN32" s="5">
        <f>AM32</f>
        <v>1</v>
      </c>
      <c r="AO32" s="2">
        <f>AO19</f>
        <v>1</v>
      </c>
      <c r="AP32" s="5">
        <f>AO32</f>
        <v>1</v>
      </c>
      <c r="AQ32" s="2">
        <f>AQ19</f>
        <v>1</v>
      </c>
      <c r="AR32" s="5">
        <f>AQ32</f>
        <v>1</v>
      </c>
      <c r="AS32" s="2">
        <f>AS19</f>
        <v>1</v>
      </c>
      <c r="AT32" s="5">
        <f>AS32</f>
        <v>1</v>
      </c>
      <c r="AU32" s="2">
        <f>AU19</f>
        <v>1</v>
      </c>
      <c r="AV32" s="5">
        <f>AU32</f>
        <v>1</v>
      </c>
      <c r="AW32" s="2">
        <f>AW19</f>
        <v>1</v>
      </c>
      <c r="AX32" s="5">
        <f>AW32</f>
        <v>1</v>
      </c>
      <c r="AY32" s="2">
        <f>AY19</f>
        <v>1</v>
      </c>
      <c r="AZ32" s="5">
        <f>AY32</f>
        <v>1</v>
      </c>
      <c r="BA32" s="2">
        <f>BA19</f>
        <v>1</v>
      </c>
      <c r="BB32" s="5">
        <f>BA32</f>
        <v>1</v>
      </c>
      <c r="BC32" s="2">
        <f>BC19</f>
        <v>1</v>
      </c>
      <c r="BD32" s="5">
        <f>BC32</f>
        <v>1</v>
      </c>
      <c r="BE32" s="2">
        <f>BE19</f>
        <v>1</v>
      </c>
      <c r="BF32" s="5">
        <f>BE32</f>
        <v>1</v>
      </c>
      <c r="BG32" s="2">
        <f>BG19</f>
        <v>1</v>
      </c>
      <c r="BH32" s="5">
        <f>BG32</f>
        <v>1</v>
      </c>
      <c r="BI32" s="2">
        <f>BI19</f>
        <v>1</v>
      </c>
      <c r="BJ32" s="5">
        <f>BI32</f>
        <v>1</v>
      </c>
      <c r="BK32" s="2">
        <f>BK19</f>
        <v>1</v>
      </c>
      <c r="BL32" s="5">
        <f>BK32</f>
        <v>1</v>
      </c>
    </row>
    <row r="33" spans="1:64" ht="18.75" x14ac:dyDescent="0.3">
      <c r="A33" s="9" t="str">
        <f t="shared" ref="A33:A35" si="132">A20</f>
        <v>(Exactly one good tau-jets)</v>
      </c>
      <c r="B33" s="6">
        <f>B20</f>
        <v>8.6991165187341193E-2</v>
      </c>
      <c r="C33" s="8">
        <f>B33/B32</f>
        <v>8.6991165187341193E-2</v>
      </c>
      <c r="D33" s="6">
        <f>D20</f>
        <v>6.3398522727272699E-2</v>
      </c>
      <c r="E33" s="8">
        <f>D33/D32</f>
        <v>6.3398522727272699E-2</v>
      </c>
      <c r="F33" s="6">
        <f>F20</f>
        <v>2.4623184754032398E-2</v>
      </c>
      <c r="G33" s="8">
        <f>F33/F32</f>
        <v>2.4623184754032398E-2</v>
      </c>
      <c r="H33" s="6">
        <f>H20</f>
        <v>2.01318284028183E-2</v>
      </c>
      <c r="I33" s="8">
        <f>H33/H32</f>
        <v>2.01318284028183E-2</v>
      </c>
      <c r="J33" s="6">
        <f>J20</f>
        <v>5.7981600000000001E-2</v>
      </c>
      <c r="K33" s="8">
        <f>J33/J32</f>
        <v>5.7981600000000001E-2</v>
      </c>
      <c r="L33" s="6">
        <f>L20</f>
        <v>5.0765076142131903E-2</v>
      </c>
      <c r="M33" s="8">
        <f>L33/L32</f>
        <v>5.0765076142131903E-2</v>
      </c>
      <c r="N33" s="6">
        <f>N20</f>
        <v>4.4128500000000001E-2</v>
      </c>
      <c r="O33" s="8">
        <f>N33/N32</f>
        <v>4.4128500000000001E-2</v>
      </c>
      <c r="P33" s="3"/>
      <c r="Q33" s="6">
        <f>Q20</f>
        <v>0.44449142857142798</v>
      </c>
      <c r="R33" s="8">
        <f>Q33/Q32</f>
        <v>0.44449142857142798</v>
      </c>
      <c r="S33" s="6">
        <f>S20</f>
        <v>0.44715977317253902</v>
      </c>
      <c r="T33" s="8">
        <f>S33/S32</f>
        <v>0.44715977317253902</v>
      </c>
      <c r="U33" s="6">
        <f>U20</f>
        <v>0.42570571428571402</v>
      </c>
      <c r="V33" s="8">
        <f>U33/U32</f>
        <v>0.42570571428571402</v>
      </c>
      <c r="W33" s="6">
        <f>W20</f>
        <v>0.44261714285714199</v>
      </c>
      <c r="X33" s="8">
        <f>W33/W32</f>
        <v>0.44261714285714199</v>
      </c>
      <c r="Y33" s="6">
        <f>Y20</f>
        <v>0.44586380282175198</v>
      </c>
      <c r="Z33" s="8">
        <f>Y33/Y32</f>
        <v>0.44586380282175198</v>
      </c>
      <c r="AA33" s="6">
        <f>AA20</f>
        <v>0.40389428571428498</v>
      </c>
      <c r="AB33" s="8">
        <f>AA33/AA32</f>
        <v>0.40389428571428498</v>
      </c>
      <c r="AC33" s="6">
        <f>AC20</f>
        <v>0.44211714285714199</v>
      </c>
      <c r="AD33" s="8">
        <f>AC33/AC32</f>
        <v>0.44211714285714199</v>
      </c>
      <c r="AE33" s="6">
        <f>AE20</f>
        <v>0.44406724260036001</v>
      </c>
      <c r="AF33" s="8">
        <f>AE33/AE32</f>
        <v>0.44406724260036001</v>
      </c>
      <c r="AG33" s="6">
        <f>AG20</f>
        <v>0.39889142857142801</v>
      </c>
      <c r="AH33" s="8">
        <f>AG33/AG32</f>
        <v>0.39889142857142801</v>
      </c>
      <c r="AI33" s="6">
        <f>AI20</f>
        <v>0.44351428571428497</v>
      </c>
      <c r="AJ33" s="8">
        <f>AI33/AI32</f>
        <v>0.44351428571428497</v>
      </c>
      <c r="AK33" s="6">
        <f>AK20</f>
        <v>0.44377206253151702</v>
      </c>
      <c r="AL33" s="8">
        <f>AK33/AK32</f>
        <v>0.44377206253151702</v>
      </c>
      <c r="AM33" s="6">
        <f>AM20</f>
        <v>0.39526</v>
      </c>
      <c r="AN33" s="8">
        <f>AM33/AM32</f>
        <v>0.39526</v>
      </c>
      <c r="AO33" s="6">
        <f>AO20</f>
        <v>0.44202857142857099</v>
      </c>
      <c r="AP33" s="8">
        <f>AO33/AO32</f>
        <v>0.44202857142857099</v>
      </c>
      <c r="AQ33" s="6">
        <f>AQ20</f>
        <v>0.44294592736854099</v>
      </c>
      <c r="AR33" s="8">
        <f>AQ33/AQ32</f>
        <v>0.44294592736854099</v>
      </c>
      <c r="AS33" s="6">
        <f>AS20</f>
        <v>0.39492857142857102</v>
      </c>
      <c r="AT33" s="8">
        <f>AS33/AS32</f>
        <v>0.39492857142857102</v>
      </c>
      <c r="AU33" s="6">
        <f>AU20</f>
        <v>0.44178000000000001</v>
      </c>
      <c r="AV33" s="8">
        <f>AU33/AU32</f>
        <v>0.44178000000000001</v>
      </c>
      <c r="AW33" s="6">
        <f>AW20</f>
        <v>0.44283575209786902</v>
      </c>
      <c r="AX33" s="8">
        <f>AW33/AW32</f>
        <v>0.44283575209786902</v>
      </c>
      <c r="AY33" s="6">
        <f>AY20</f>
        <v>0.39327428571428502</v>
      </c>
      <c r="AZ33" s="8">
        <f>AY33/AY32</f>
        <v>0.39327428571428502</v>
      </c>
      <c r="BA33" s="6">
        <f>BA20</f>
        <v>0.44085428571428498</v>
      </c>
      <c r="BB33" s="8">
        <f>BA33/BA32</f>
        <v>0.44085428571428498</v>
      </c>
      <c r="BC33" s="6">
        <f>BC20</f>
        <v>0.44213514820740102</v>
      </c>
      <c r="BD33" s="8">
        <f>BC33/BC32</f>
        <v>0.44213514820740102</v>
      </c>
      <c r="BE33" s="6">
        <f>BE20</f>
        <v>0.39103714285714197</v>
      </c>
      <c r="BF33" s="8">
        <f>BE33/BE32</f>
        <v>0.39103714285714197</v>
      </c>
      <c r="BG33" s="6">
        <f>BG20</f>
        <v>0.44010857142857102</v>
      </c>
      <c r="BH33" s="8">
        <f>BG33/BG32</f>
        <v>0.44010857142857102</v>
      </c>
      <c r="BI33" s="6">
        <f>BI20</f>
        <v>0.44231258995996597</v>
      </c>
      <c r="BJ33" s="8">
        <f>BI33/BI32</f>
        <v>0.44231258995996597</v>
      </c>
      <c r="BK33" s="6">
        <f>BK20</f>
        <v>0.38773999999999997</v>
      </c>
      <c r="BL33" s="8">
        <f>BK33/BK32</f>
        <v>0.38773999999999997</v>
      </c>
    </row>
    <row r="34" spans="1:64" ht="18.75" x14ac:dyDescent="0.3">
      <c r="A34" s="9" t="str">
        <f t="shared" si="132"/>
        <v>(At Least one good leptons)</v>
      </c>
      <c r="B34" s="2">
        <f>B21</f>
        <v>1.2395890115089099E-2</v>
      </c>
      <c r="C34" s="8">
        <f t="shared" ref="C34:C35" si="133">B34/B33</f>
        <v>0.14249596597992148</v>
      </c>
      <c r="D34" s="2">
        <f>D21</f>
        <v>5.1130681818181804E-3</v>
      </c>
      <c r="E34" s="8">
        <f t="shared" ref="E34:E35" si="134">D34/D33</f>
        <v>8.0649642323899873E-2</v>
      </c>
      <c r="F34" s="2">
        <f>F21</f>
        <v>3.48424851797677E-4</v>
      </c>
      <c r="G34" s="8">
        <f t="shared" ref="G34:G35" si="135">F34/F33</f>
        <v>1.4150275655979776E-2</v>
      </c>
      <c r="H34" s="2">
        <f>H21</f>
        <v>6.8109215970195295E-4</v>
      </c>
      <c r="I34" s="8">
        <f t="shared" ref="I34:I35" si="136">H34/H33</f>
        <v>3.3831609631969906E-2</v>
      </c>
      <c r="J34" s="2">
        <f>J21</f>
        <v>6.5341599999999998E-3</v>
      </c>
      <c r="K34" s="8">
        <f t="shared" ref="K34:K35" si="137">J34/J33</f>
        <v>0.11269368213364239</v>
      </c>
      <c r="L34" s="2">
        <f>L21</f>
        <v>4.6396954314720804E-3</v>
      </c>
      <c r="M34" s="8">
        <f t="shared" ref="M34:M35" si="138">L34/L33</f>
        <v>9.1395419529793978E-2</v>
      </c>
      <c r="N34" s="2">
        <f>N21</f>
        <v>3.9803E-3</v>
      </c>
      <c r="O34" s="8">
        <f t="shared" ref="O34:O35" si="139">N34/N33</f>
        <v>9.0197944638952143E-2</v>
      </c>
      <c r="P34" s="3"/>
      <c r="Q34" s="2">
        <f>Q21</f>
        <v>0.102711428571428</v>
      </c>
      <c r="R34" s="8">
        <f t="shared" ref="R34:R35" si="140">Q34/Q33</f>
        <v>0.23107628622116991</v>
      </c>
      <c r="S34" s="2">
        <f>S21</f>
        <v>0.108219910027405</v>
      </c>
      <c r="T34" s="8">
        <f t="shared" ref="T34:T35" si="141">S34/S33</f>
        <v>0.24201620208275704</v>
      </c>
      <c r="U34" s="2">
        <f>U21</f>
        <v>8.9494285714285707E-2</v>
      </c>
      <c r="V34" s="8">
        <f t="shared" ref="V34:V35" si="142">U34/U33</f>
        <v>0.21022570924246808</v>
      </c>
      <c r="W34" s="2">
        <f>W21</f>
        <v>0.123577142857142</v>
      </c>
      <c r="X34" s="8">
        <f t="shared" ref="X34:X35" si="143">W34/W33</f>
        <v>0.27919646776317347</v>
      </c>
      <c r="Y34" s="2">
        <f>Y21</f>
        <v>0.126944402989358</v>
      </c>
      <c r="Z34" s="8">
        <f t="shared" ref="Z34:Z35" si="144">Y34/Y33</f>
        <v>0.28471565125036175</v>
      </c>
      <c r="AA34" s="2">
        <f>AA21</f>
        <v>9.9959999999999993E-2</v>
      </c>
      <c r="AB34" s="8">
        <f t="shared" ref="AB34:AB35" si="145">AA34/AA33</f>
        <v>0.24749050317268353</v>
      </c>
      <c r="AC34" s="2">
        <f>AC21</f>
        <v>0.13170571428571401</v>
      </c>
      <c r="AD34" s="8">
        <f t="shared" ref="AD34:AD35" si="146">AC34/AC33</f>
        <v>0.29789777757672492</v>
      </c>
      <c r="AE34" s="2">
        <f>AE21</f>
        <v>0.13264729747940601</v>
      </c>
      <c r="AF34" s="8">
        <f t="shared" ref="AF34:AF35" si="147">AE34/AE33</f>
        <v>0.29870993569048832</v>
      </c>
      <c r="AG34" s="2">
        <f>AG21</f>
        <v>0.102231428571428</v>
      </c>
      <c r="AH34" s="8">
        <f t="shared" ref="AH34:AH35" si="148">AG34/AG33</f>
        <v>0.25628885769131488</v>
      </c>
      <c r="AI34" s="2">
        <f>AI21</f>
        <v>0.135105714285714</v>
      </c>
      <c r="AJ34" s="8">
        <f t="shared" ref="AJ34:AL35" si="149">AI34/AI33</f>
        <v>0.30462539457579063</v>
      </c>
      <c r="AK34" s="2">
        <f>AK21</f>
        <v>0.13583356255444001</v>
      </c>
      <c r="AL34" s="8">
        <f t="shared" si="149"/>
        <v>0.3060885847107444</v>
      </c>
      <c r="AM34" s="2">
        <f>AM21</f>
        <v>0.102368571428571</v>
      </c>
      <c r="AN34" s="8">
        <f t="shared" ref="AN34" si="150">AM34/AM33</f>
        <v>0.25899046558865307</v>
      </c>
      <c r="AO34" s="2">
        <f>AO21</f>
        <v>0.13505714285714199</v>
      </c>
      <c r="AP34" s="8">
        <f t="shared" ref="AP34" si="151">AO34/AO33</f>
        <v>0.3055393962898309</v>
      </c>
      <c r="AQ34" s="2">
        <f>AQ21</f>
        <v>0.13579734219269099</v>
      </c>
      <c r="AR34" s="8">
        <f t="shared" ref="AR34" si="152">AQ34/AQ33</f>
        <v>0.30657769673927837</v>
      </c>
      <c r="AS34" s="2">
        <f>AS21</f>
        <v>0.10142857142857099</v>
      </c>
      <c r="AT34" s="8">
        <f t="shared" ref="AT34" si="153">AS34/AS33</f>
        <v>0.25682763610055986</v>
      </c>
      <c r="AU34" s="2">
        <f>AU21</f>
        <v>0.13599142857142801</v>
      </c>
      <c r="AV34" s="8">
        <f t="shared" ref="AV34" si="154">AU34/AU33</f>
        <v>0.30782613194673369</v>
      </c>
      <c r="AW34" s="2">
        <f>AW21</f>
        <v>0.135466083376517</v>
      </c>
      <c r="AX34" s="8">
        <f t="shared" ref="AX34" si="155">AW34/AW33</f>
        <v>0.305905931792468</v>
      </c>
      <c r="AY34" s="2">
        <f>AY21</f>
        <v>9.9771428571428497E-2</v>
      </c>
      <c r="AZ34" s="8">
        <f t="shared" ref="AZ34" si="156">AY34/AY33</f>
        <v>0.25369425918660937</v>
      </c>
      <c r="BA34" s="2">
        <f>BA21</f>
        <v>0.134154285714285</v>
      </c>
      <c r="BB34" s="8">
        <f t="shared" ref="BB34" si="157">BA34/BA33</f>
        <v>0.30430527741592511</v>
      </c>
      <c r="BC34" s="2">
        <f>BC21</f>
        <v>0.13518827505874201</v>
      </c>
      <c r="BD34" s="8">
        <f t="shared" ref="BD34" si="158">BC34/BC33</f>
        <v>0.30576233445101858</v>
      </c>
      <c r="BE34" s="2">
        <f>BE21</f>
        <v>9.8379999999999995E-2</v>
      </c>
      <c r="BF34" s="8">
        <f t="shared" ref="BF34" si="159">BE34/BE33</f>
        <v>0.25158735377713537</v>
      </c>
      <c r="BG34" s="2">
        <f>BG21</f>
        <v>0.13467999999999999</v>
      </c>
      <c r="BH34" s="8">
        <f t="shared" ref="BH34" si="160">BG34/BG33</f>
        <v>0.30601539879769957</v>
      </c>
      <c r="BI34" s="2">
        <f>BI21</f>
        <v>0.13476754201470201</v>
      </c>
      <c r="BJ34" s="8">
        <f t="shared" ref="BJ34" si="161">BI34/BI33</f>
        <v>0.30468846031920527</v>
      </c>
      <c r="BK34" s="2">
        <f>BK21</f>
        <v>9.6037142857142793E-2</v>
      </c>
      <c r="BL34" s="8">
        <f t="shared" ref="BL34" si="162">BK34/BK33</f>
        <v>0.2476843834970413</v>
      </c>
    </row>
    <row r="35" spans="1:64" ht="18.75" x14ac:dyDescent="0.3">
      <c r="A35" s="9" t="str">
        <f t="shared" si="132"/>
        <v>(Exactly one good b-jet)</v>
      </c>
      <c r="B35" s="6">
        <f>B22</f>
        <v>6.0611957337831299E-3</v>
      </c>
      <c r="C35" s="8">
        <f t="shared" si="133"/>
        <v>0.48896817231422862</v>
      </c>
      <c r="D35" s="6">
        <f>D22</f>
        <v>2.1046590909090902E-3</v>
      </c>
      <c r="E35" s="8">
        <f t="shared" si="134"/>
        <v>0.41162351372374706</v>
      </c>
      <c r="F35" s="6">
        <f>F22</f>
        <v>7.5920996897123104E-6</v>
      </c>
      <c r="G35" s="8">
        <f t="shared" si="135"/>
        <v>2.1789776620529017E-2</v>
      </c>
      <c r="H35" s="6">
        <f>H22</f>
        <v>9.8348756796061207E-6</v>
      </c>
      <c r="I35" s="8">
        <f t="shared" si="136"/>
        <v>1.4439860361789921E-2</v>
      </c>
      <c r="J35" s="6">
        <f>J22</f>
        <v>2.0288000000000001E-4</v>
      </c>
      <c r="K35" s="8">
        <f t="shared" si="137"/>
        <v>3.104913255873747E-2</v>
      </c>
      <c r="L35" s="6">
        <f>L22</f>
        <v>2.7350253807106601E-4</v>
      </c>
      <c r="M35" s="8">
        <f t="shared" si="138"/>
        <v>5.8948381873481996E-2</v>
      </c>
      <c r="N35" s="6">
        <f>N22</f>
        <v>3.77E-4</v>
      </c>
      <c r="O35" s="8">
        <f t="shared" si="139"/>
        <v>9.4716478657387637E-2</v>
      </c>
      <c r="P35" s="3"/>
      <c r="Q35" s="6">
        <f>Q22</f>
        <v>5.5357142857142799E-2</v>
      </c>
      <c r="R35" s="8">
        <f t="shared" si="140"/>
        <v>0.53895796823277664</v>
      </c>
      <c r="S35" s="6">
        <f>S22</f>
        <v>5.9005015713604399E-2</v>
      </c>
      <c r="T35" s="8">
        <f t="shared" si="141"/>
        <v>0.54523253344659317</v>
      </c>
      <c r="U35" s="6">
        <f>U22</f>
        <v>4.1391428571428503E-2</v>
      </c>
      <c r="V35" s="8">
        <f t="shared" si="142"/>
        <v>0.46250359160999832</v>
      </c>
      <c r="W35" s="6">
        <f>W22</f>
        <v>6.8294285714285696E-2</v>
      </c>
      <c r="X35" s="8">
        <f t="shared" si="143"/>
        <v>0.55264496439471378</v>
      </c>
      <c r="Y35" s="6">
        <f>Y22</f>
        <v>6.9725860703256801E-2</v>
      </c>
      <c r="Z35" s="8">
        <f t="shared" si="144"/>
        <v>0.54926297703020477</v>
      </c>
      <c r="AA35" s="6">
        <f>AA22</f>
        <v>4.3348571428571403E-2</v>
      </c>
      <c r="AB35" s="8">
        <f t="shared" si="145"/>
        <v>0.43365917795689679</v>
      </c>
      <c r="AC35" s="6">
        <f>AC22</f>
        <v>7.3431428571428495E-2</v>
      </c>
      <c r="AD35" s="8">
        <f t="shared" si="146"/>
        <v>0.5575417055339833</v>
      </c>
      <c r="AE35" s="6">
        <f>AE22</f>
        <v>7.3705367767019206E-2</v>
      </c>
      <c r="AF35" s="8">
        <f t="shared" si="147"/>
        <v>0.55564922292112462</v>
      </c>
      <c r="AG35" s="6">
        <f>AG22</f>
        <v>4.4031428571428499E-2</v>
      </c>
      <c r="AH35" s="8">
        <f t="shared" si="148"/>
        <v>0.43070344596294291</v>
      </c>
      <c r="AI35" s="6">
        <f>AI22</f>
        <v>7.4899999999999994E-2</v>
      </c>
      <c r="AJ35" s="8">
        <f t="shared" si="149"/>
        <v>0.55438069659737466</v>
      </c>
      <c r="AK35" s="6">
        <f>AK22</f>
        <v>7.4889400816027102E-2</v>
      </c>
      <c r="AL35" s="8">
        <f t="shared" si="149"/>
        <v>0.55133208176007731</v>
      </c>
      <c r="AM35" s="6">
        <f>AM22</f>
        <v>4.29085714285714E-2</v>
      </c>
      <c r="AN35" s="8">
        <f t="shared" ref="AN35" si="163">AM35/AM34</f>
        <v>0.41915766557816442</v>
      </c>
      <c r="AO35" s="6">
        <f>AO22</f>
        <v>7.5205714285714195E-2</v>
      </c>
      <c r="AP35" s="8">
        <f t="shared" ref="AP35" si="164">AO35/AO34</f>
        <v>0.55684366405754471</v>
      </c>
      <c r="AQ35" s="6">
        <f>AQ22</f>
        <v>7.48195669607057E-2</v>
      </c>
      <c r="AR35" s="8">
        <f t="shared" ref="AR35" si="165">AQ35/AQ34</f>
        <v>0.5509648845302122</v>
      </c>
      <c r="AS35" s="6">
        <f>AS22</f>
        <v>4.2457142857142798E-2</v>
      </c>
      <c r="AT35" s="8">
        <f t="shared" ref="AT35" si="166">AS35/AS34</f>
        <v>0.41859154929577586</v>
      </c>
      <c r="AU35" s="6">
        <f>AU22</f>
        <v>7.5554285714285699E-2</v>
      </c>
      <c r="AV35" s="8">
        <f t="shared" ref="AV35" si="167">AU35/AU34</f>
        <v>0.55558123411139571</v>
      </c>
      <c r="AW35" s="6">
        <f>AW22</f>
        <v>7.4933506640746897E-2</v>
      </c>
      <c r="AX35" s="8">
        <f t="shared" ref="AX35" si="168">AW35/AW34</f>
        <v>0.55315326739369364</v>
      </c>
      <c r="AY35" s="6">
        <f>AY22</f>
        <v>4.1108571428571397E-2</v>
      </c>
      <c r="AZ35" s="8">
        <f t="shared" ref="AZ35" si="169">AY35/AY34</f>
        <v>0.41202749140893469</v>
      </c>
      <c r="BA35" s="6">
        <f>BA22</f>
        <v>7.4642857142857094E-2</v>
      </c>
      <c r="BB35" s="8">
        <f t="shared" ref="BB35" si="170">BA35/BA34</f>
        <v>0.5563956212463288</v>
      </c>
      <c r="BC35" s="6">
        <f>BC22</f>
        <v>7.4631735301609201E-2</v>
      </c>
      <c r="BD35" s="8">
        <f t="shared" ref="BD35" si="171">BC35/BC34</f>
        <v>0.55205775256160505</v>
      </c>
      <c r="BE35" s="6">
        <f>BE22</f>
        <v>4.06114285714285E-2</v>
      </c>
      <c r="BF35" s="8">
        <f t="shared" ref="BF35" si="172">BE35/BE34</f>
        <v>0.4128016728138697</v>
      </c>
      <c r="BG35" s="6">
        <f>BG22</f>
        <v>7.5354285714285693E-2</v>
      </c>
      <c r="BH35" s="8">
        <f t="shared" ref="BH35" si="173">BG35/BG34</f>
        <v>0.55950613093470225</v>
      </c>
      <c r="BI35" s="6">
        <f>BI22</f>
        <v>7.4695030346733901E-2</v>
      </c>
      <c r="BJ35" s="8">
        <f t="shared" ref="BJ35" si="174">BI35/BI34</f>
        <v>0.5542508917954837</v>
      </c>
      <c r="BK35" s="6">
        <f>BK22</f>
        <v>3.9759999999999997E-2</v>
      </c>
      <c r="BL35" s="8">
        <f t="shared" ref="BL35" si="175">BK35/BK34</f>
        <v>0.41400648558593428</v>
      </c>
    </row>
    <row r="36" spans="1:64" s="13" customFormat="1" ht="18.75" x14ac:dyDescent="0.3">
      <c r="A36" s="9" t="s">
        <v>33</v>
      </c>
      <c r="B36" s="16">
        <f>B30*137*1000*B35</f>
        <v>419086.40785897209</v>
      </c>
      <c r="C36" s="16"/>
      <c r="D36" s="16">
        <f>D30*137*1000*D35</f>
        <v>69547.196863636345</v>
      </c>
      <c r="E36" s="16"/>
      <c r="F36" s="16">
        <f>F30*137*1000*F35</f>
        <v>152427.4745052277</v>
      </c>
      <c r="G36" s="16"/>
      <c r="H36" s="16">
        <f>H30*137*1000*H35</f>
        <v>57976.690381686109</v>
      </c>
      <c r="I36" s="16"/>
      <c r="J36" s="16">
        <f>J30*137*1000*J35</f>
        <v>1820.7482479616001</v>
      </c>
      <c r="K36" s="16"/>
      <c r="L36" s="16">
        <f>L30*137*1000*L35</f>
        <v>925.19948462131993</v>
      </c>
      <c r="M36" s="16"/>
      <c r="N36" s="16">
        <f>N30*137*1000*N35</f>
        <v>493.88922398400001</v>
      </c>
      <c r="O36" s="16"/>
      <c r="P36" s="10"/>
      <c r="Q36" s="16">
        <f>Q30*137*1000*Q35</f>
        <v>1382550.1785714272</v>
      </c>
      <c r="R36" s="16"/>
      <c r="S36" s="16">
        <f>S30*137*1000*S35</f>
        <v>1029631.3581782547</v>
      </c>
      <c r="T36" s="16"/>
      <c r="U36" s="16">
        <f>U30*137*1000*U35</f>
        <v>5318479.8574285628</v>
      </c>
      <c r="V36" s="16"/>
      <c r="W36" s="16">
        <f>W30*137*1000*W35</f>
        <v>55613.949097142846</v>
      </c>
      <c r="X36" s="16"/>
      <c r="Y36" s="16">
        <f>Y30*137*1000*Y35</f>
        <v>42281.911213522697</v>
      </c>
      <c r="Z36" s="16"/>
      <c r="AA36" s="16">
        <f>AA30*137*1000*AA35</f>
        <v>118893.86079999994</v>
      </c>
      <c r="AB36" s="16"/>
      <c r="AC36" s="16">
        <f>AC30*137*1000*AC35</f>
        <v>6431.42558314285</v>
      </c>
      <c r="AD36" s="16"/>
      <c r="AE36" s="16">
        <f>AE30*137*1000*AE35</f>
        <v>4791.7066510736377</v>
      </c>
      <c r="AF36" s="16"/>
      <c r="AG36" s="16">
        <f>AG30*137*1000*AG35</f>
        <v>9211.3308257142689</v>
      </c>
      <c r="AH36" s="16"/>
      <c r="AI36" s="16">
        <f>AI30*137*1000*AI35</f>
        <v>1055.88777</v>
      </c>
      <c r="AJ36" s="16"/>
      <c r="AK36" s="16">
        <f>AK30*137*1000*AK35</f>
        <v>867.67031057508666</v>
      </c>
      <c r="AL36" s="16"/>
      <c r="AM36" s="16">
        <f>AM30*137*1000*AM35</f>
        <v>1150.2410634857138</v>
      </c>
      <c r="AN36" s="16"/>
      <c r="AO36" s="16">
        <f>AO30*137*1000*AO35</f>
        <v>236.04591925714257</v>
      </c>
      <c r="AP36" s="16"/>
      <c r="AQ36" s="16">
        <f>AQ30*137*1000*AQ35</f>
        <v>200.75533459101848</v>
      </c>
      <c r="AR36" s="16"/>
      <c r="AS36" s="16">
        <f>AS30*137*1000*AS35</f>
        <v>192.05518715999972</v>
      </c>
      <c r="AT36" s="16"/>
      <c r="AU36" s="16">
        <f>AU30*137*1000*AU35</f>
        <v>63.202822194285694</v>
      </c>
      <c r="AV36" s="16"/>
      <c r="AW36" s="16">
        <f>AW30*137*1000*AW35</f>
        <v>55.277651905171453</v>
      </c>
      <c r="AX36" s="16"/>
      <c r="AY36" s="16">
        <f>AY30*137*1000*AY35</f>
        <v>36.838202340342825</v>
      </c>
      <c r="AZ36" s="16"/>
      <c r="BA36" s="16">
        <f>BA30*137*1000*BA35</f>
        <v>18.775067142857129</v>
      </c>
      <c r="BB36" s="16"/>
      <c r="BC36" s="16">
        <f>BC30*137*1000*BC35</f>
        <v>17.139562738610032</v>
      </c>
      <c r="BD36" s="16"/>
      <c r="BE36" s="16">
        <f>BE30*137*1000*BE35</f>
        <v>7.9473274564114149</v>
      </c>
      <c r="BF36" s="16"/>
      <c r="BG36" s="16">
        <f>BG30*137*1000*BG35</f>
        <v>6.2333517268571415</v>
      </c>
      <c r="BH36" s="16"/>
      <c r="BI36" s="16">
        <f>BI30*137*1000*BI35</f>
        <v>5.8032780273360904</v>
      </c>
      <c r="BJ36" s="16"/>
      <c r="BK36" s="16">
        <f>BK30*137*1000*BK35</f>
        <v>1.8080026232799999</v>
      </c>
      <c r="BL36" s="16"/>
    </row>
    <row r="37" spans="1:64" s="13" customFormat="1" ht="18.75" x14ac:dyDescent="0.3">
      <c r="A37" s="9" t="s">
        <v>34</v>
      </c>
      <c r="B37" s="16">
        <f>SUM(B36:O36)</f>
        <v>702277.60656608909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S37" s="16">
        <f>S36+U36</f>
        <v>6348111.215606818</v>
      </c>
      <c r="T37" s="17"/>
      <c r="U37" s="17"/>
      <c r="V37" s="17"/>
      <c r="Y37" s="16">
        <f>Y36+AA36</f>
        <v>161175.77201352263</v>
      </c>
      <c r="Z37" s="17"/>
      <c r="AA37" s="17"/>
      <c r="AB37" s="17"/>
      <c r="AE37" s="16">
        <f>AE36+AG36</f>
        <v>14003.037476787908</v>
      </c>
      <c r="AF37" s="17"/>
      <c r="AG37" s="17"/>
      <c r="AH37" s="17"/>
      <c r="AK37" s="16">
        <f>AK36+AM36</f>
        <v>2017.9113740608004</v>
      </c>
      <c r="AL37" s="17"/>
      <c r="AM37" s="17"/>
      <c r="AN37" s="17"/>
      <c r="AQ37" s="16">
        <f>AQ36+AS36</f>
        <v>392.8105217510182</v>
      </c>
      <c r="AR37" s="17"/>
      <c r="AS37" s="17"/>
      <c r="AT37" s="17"/>
      <c r="AW37" s="16">
        <f>AW36+AY36</f>
        <v>92.115854245514271</v>
      </c>
      <c r="AX37" s="17"/>
      <c r="AY37" s="17"/>
      <c r="AZ37" s="17"/>
      <c r="BC37" s="16">
        <f>BC36+BE36</f>
        <v>25.086890195021446</v>
      </c>
      <c r="BD37" s="17"/>
      <c r="BE37" s="17"/>
      <c r="BF37" s="17"/>
      <c r="BI37" s="16">
        <f>BI36+BK36</f>
        <v>7.6112806506160906</v>
      </c>
      <c r="BJ37" s="17"/>
      <c r="BK37" s="17"/>
      <c r="BL37" s="17"/>
    </row>
    <row r="39" spans="1:64" ht="15.75" customHeight="1" x14ac:dyDescent="0.25">
      <c r="A39" s="22" t="s">
        <v>30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64" ht="18.75" customHeight="1" x14ac:dyDescent="0.3">
      <c r="A40" s="23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Q40" s="20" t="s">
        <v>13</v>
      </c>
      <c r="R40" s="20"/>
      <c r="S40" s="20"/>
      <c r="T40" s="20"/>
      <c r="U40" s="20"/>
      <c r="V40" s="20"/>
      <c r="W40" s="20" t="s">
        <v>14</v>
      </c>
      <c r="X40" s="20"/>
      <c r="Y40" s="20"/>
      <c r="Z40" s="20"/>
      <c r="AA40" s="20"/>
      <c r="AB40" s="20"/>
      <c r="AC40" s="20" t="s">
        <v>15</v>
      </c>
      <c r="AD40" s="20"/>
      <c r="AE40" s="20"/>
      <c r="AF40" s="20"/>
      <c r="AG40" s="20"/>
      <c r="AH40" s="20"/>
      <c r="AI40" s="20" t="s">
        <v>16</v>
      </c>
      <c r="AJ40" s="20"/>
      <c r="AK40" s="20"/>
      <c r="AL40" s="20"/>
      <c r="AM40" s="20"/>
      <c r="AN40" s="20"/>
      <c r="AO40" s="20" t="s">
        <v>17</v>
      </c>
      <c r="AP40" s="20"/>
      <c r="AQ40" s="20"/>
      <c r="AR40" s="20"/>
      <c r="AS40" s="20"/>
      <c r="AT40" s="20"/>
      <c r="AU40" s="20" t="s">
        <v>18</v>
      </c>
      <c r="AV40" s="20"/>
      <c r="AW40" s="20"/>
      <c r="AX40" s="20"/>
      <c r="AY40" s="20"/>
      <c r="AZ40" s="20"/>
      <c r="BA40" s="20" t="s">
        <v>19</v>
      </c>
      <c r="BB40" s="20"/>
      <c r="BC40" s="20"/>
      <c r="BD40" s="20"/>
      <c r="BE40" s="20"/>
      <c r="BF40" s="20"/>
      <c r="BG40" s="20" t="s">
        <v>20</v>
      </c>
      <c r="BH40" s="20"/>
      <c r="BI40" s="20"/>
      <c r="BJ40" s="20"/>
      <c r="BK40" s="20"/>
      <c r="BL40" s="20"/>
    </row>
    <row r="41" spans="1:64" s="10" customFormat="1" ht="18.75" x14ac:dyDescent="0.3">
      <c r="A41" s="9" t="s">
        <v>0</v>
      </c>
      <c r="B41" s="21" t="s">
        <v>1</v>
      </c>
      <c r="C41" s="21"/>
      <c r="D41" s="21" t="s">
        <v>11</v>
      </c>
      <c r="E41" s="21"/>
      <c r="F41" s="21" t="s">
        <v>2</v>
      </c>
      <c r="G41" s="21"/>
      <c r="H41" s="21" t="s">
        <v>3</v>
      </c>
      <c r="I41" s="21"/>
      <c r="J41" s="21" t="s">
        <v>6</v>
      </c>
      <c r="K41" s="21"/>
      <c r="L41" s="21" t="s">
        <v>7</v>
      </c>
      <c r="M41" s="21"/>
      <c r="N41" s="21" t="s">
        <v>8</v>
      </c>
      <c r="O41" s="21"/>
      <c r="Q41" s="17" t="s">
        <v>25</v>
      </c>
      <c r="R41" s="17"/>
      <c r="S41" s="17" t="s">
        <v>26</v>
      </c>
      <c r="T41" s="17"/>
      <c r="U41" s="17" t="s">
        <v>12</v>
      </c>
      <c r="V41" s="17"/>
      <c r="W41" s="17" t="s">
        <v>25</v>
      </c>
      <c r="X41" s="17"/>
      <c r="Y41" s="17" t="s">
        <v>26</v>
      </c>
      <c r="Z41" s="17"/>
      <c r="AA41" s="17" t="s">
        <v>12</v>
      </c>
      <c r="AB41" s="17"/>
      <c r="AC41" s="17" t="s">
        <v>25</v>
      </c>
      <c r="AD41" s="17"/>
      <c r="AE41" s="17" t="s">
        <v>26</v>
      </c>
      <c r="AF41" s="17"/>
      <c r="AG41" s="17" t="s">
        <v>12</v>
      </c>
      <c r="AH41" s="17"/>
      <c r="AI41" s="17" t="s">
        <v>25</v>
      </c>
      <c r="AJ41" s="17"/>
      <c r="AK41" s="17" t="s">
        <v>26</v>
      </c>
      <c r="AL41" s="17"/>
      <c r="AM41" s="17" t="s">
        <v>12</v>
      </c>
      <c r="AN41" s="17"/>
      <c r="AO41" s="17" t="s">
        <v>25</v>
      </c>
      <c r="AP41" s="17"/>
      <c r="AQ41" s="17" t="s">
        <v>26</v>
      </c>
      <c r="AR41" s="17"/>
      <c r="AS41" s="17" t="s">
        <v>12</v>
      </c>
      <c r="AT41" s="17"/>
      <c r="AU41" s="17" t="s">
        <v>25</v>
      </c>
      <c r="AV41" s="17"/>
      <c r="AW41" s="17" t="s">
        <v>26</v>
      </c>
      <c r="AX41" s="17"/>
      <c r="AY41" s="17" t="s">
        <v>12</v>
      </c>
      <c r="AZ41" s="17"/>
      <c r="BA41" s="17" t="s">
        <v>25</v>
      </c>
      <c r="BB41" s="17"/>
      <c r="BC41" s="17" t="s">
        <v>26</v>
      </c>
      <c r="BD41" s="17"/>
      <c r="BE41" s="17" t="s">
        <v>12</v>
      </c>
      <c r="BF41" s="17"/>
      <c r="BG41" s="17" t="s">
        <v>25</v>
      </c>
      <c r="BH41" s="17"/>
      <c r="BI41" s="17" t="s">
        <v>26</v>
      </c>
      <c r="BJ41" s="17"/>
      <c r="BK41" s="17" t="s">
        <v>12</v>
      </c>
      <c r="BL41" s="17"/>
    </row>
    <row r="42" spans="1:64" s="1" customFormat="1" ht="18.75" x14ac:dyDescent="0.3">
      <c r="A42" s="12" t="s">
        <v>9</v>
      </c>
      <c r="B42" s="18">
        <f>B30</f>
        <v>504.69</v>
      </c>
      <c r="C42" s="18"/>
      <c r="D42" s="18">
        <f>D30</f>
        <v>241.2</v>
      </c>
      <c r="E42" s="18"/>
      <c r="F42" s="18">
        <f>F30</f>
        <v>146548.29999999999</v>
      </c>
      <c r="G42" s="18"/>
      <c r="H42" s="18">
        <f>H30</f>
        <v>43029.27</v>
      </c>
      <c r="I42" s="18"/>
      <c r="J42" s="18">
        <f>J30</f>
        <v>65.507360000000006</v>
      </c>
      <c r="K42" s="18"/>
      <c r="L42" s="18">
        <f>L30</f>
        <v>24.691839999999999</v>
      </c>
      <c r="M42" s="18"/>
      <c r="N42" s="18">
        <f>N30</f>
        <v>9.5624160000000007</v>
      </c>
      <c r="O42" s="18"/>
      <c r="P42" s="7"/>
      <c r="Q42" s="18">
        <v>182.3</v>
      </c>
      <c r="R42" s="18"/>
      <c r="S42" s="18">
        <v>127.3715</v>
      </c>
      <c r="T42" s="18"/>
      <c r="U42" s="18">
        <v>937.9</v>
      </c>
      <c r="V42" s="18"/>
      <c r="W42" s="18">
        <v>5.944</v>
      </c>
      <c r="X42" s="18"/>
      <c r="Y42" s="18">
        <v>4.4262930000000003</v>
      </c>
      <c r="Z42" s="18"/>
      <c r="AA42" s="18">
        <v>20.02</v>
      </c>
      <c r="AB42" s="18"/>
      <c r="AC42" s="19">
        <v>0.63929999999999998</v>
      </c>
      <c r="AD42" s="18"/>
      <c r="AE42" s="18">
        <v>0.4745375</v>
      </c>
      <c r="AF42" s="18"/>
      <c r="AG42" s="18">
        <v>1.5269999999999999</v>
      </c>
      <c r="AH42" s="18"/>
      <c r="AI42" s="18">
        <v>0.10290000000000001</v>
      </c>
      <c r="AJ42" s="18"/>
      <c r="AK42" s="18">
        <v>8.4569510000000001E-2</v>
      </c>
      <c r="AL42" s="18"/>
      <c r="AM42" s="18">
        <v>0.19567000000000001</v>
      </c>
      <c r="AN42" s="18"/>
      <c r="AO42" s="18">
        <v>2.291E-2</v>
      </c>
      <c r="AP42" s="18"/>
      <c r="AQ42" s="18">
        <v>1.9585350000000001E-2</v>
      </c>
      <c r="AR42" s="18"/>
      <c r="AS42" s="18">
        <v>3.30183E-2</v>
      </c>
      <c r="AT42" s="18"/>
      <c r="AU42" s="18">
        <v>6.1060000000000003E-3</v>
      </c>
      <c r="AV42" s="18"/>
      <c r="AW42" s="18">
        <v>5.3845940000000004E-3</v>
      </c>
      <c r="AX42" s="18"/>
      <c r="AY42" s="18">
        <v>6.5410199999999998E-3</v>
      </c>
      <c r="AZ42" s="18"/>
      <c r="BA42" s="18">
        <v>1.836E-3</v>
      </c>
      <c r="BB42" s="18"/>
      <c r="BC42" s="18">
        <v>1.6763150000000001E-3</v>
      </c>
      <c r="BD42" s="18"/>
      <c r="BE42" s="18">
        <v>1.4284079999999999E-3</v>
      </c>
      <c r="BF42" s="18"/>
      <c r="BG42" s="18">
        <v>6.0380000000000004E-4</v>
      </c>
      <c r="BH42" s="18"/>
      <c r="BI42" s="18">
        <v>5.6710189999999996E-4</v>
      </c>
      <c r="BJ42" s="18"/>
      <c r="BK42" s="18">
        <v>3.3191900000000002E-4</v>
      </c>
      <c r="BL42" s="18"/>
    </row>
    <row r="43" spans="1:64" ht="18.75" x14ac:dyDescent="0.3">
      <c r="A43" s="9"/>
      <c r="B43" s="4" t="s">
        <v>4</v>
      </c>
      <c r="C43" s="4" t="s">
        <v>5</v>
      </c>
      <c r="D43" s="4" t="s">
        <v>4</v>
      </c>
      <c r="E43" s="4" t="s">
        <v>5</v>
      </c>
      <c r="F43" s="4" t="s">
        <v>4</v>
      </c>
      <c r="G43" s="4" t="s">
        <v>5</v>
      </c>
      <c r="H43" s="4" t="s">
        <v>4</v>
      </c>
      <c r="I43" s="4" t="s">
        <v>5</v>
      </c>
      <c r="J43" s="4" t="s">
        <v>4</v>
      </c>
      <c r="K43" s="4" t="s">
        <v>5</v>
      </c>
      <c r="L43" s="4" t="s">
        <v>4</v>
      </c>
      <c r="M43" s="4" t="s">
        <v>5</v>
      </c>
      <c r="N43" s="4" t="s">
        <v>4</v>
      </c>
      <c r="O43" s="4" t="s">
        <v>5</v>
      </c>
      <c r="P43" s="3"/>
      <c r="Q43" s="4" t="s">
        <v>4</v>
      </c>
      <c r="R43" s="4" t="s">
        <v>5</v>
      </c>
      <c r="S43" s="4" t="s">
        <v>4</v>
      </c>
      <c r="T43" s="4" t="s">
        <v>5</v>
      </c>
      <c r="U43" s="4" t="s">
        <v>4</v>
      </c>
      <c r="V43" s="4" t="s">
        <v>5</v>
      </c>
      <c r="W43" s="4" t="s">
        <v>4</v>
      </c>
      <c r="X43" s="4" t="s">
        <v>5</v>
      </c>
      <c r="Y43" s="4" t="s">
        <v>4</v>
      </c>
      <c r="Z43" s="4" t="s">
        <v>5</v>
      </c>
      <c r="AA43" s="4" t="s">
        <v>4</v>
      </c>
      <c r="AB43" s="4" t="s">
        <v>5</v>
      </c>
      <c r="AC43" s="4" t="s">
        <v>4</v>
      </c>
      <c r="AD43" s="4" t="s">
        <v>5</v>
      </c>
      <c r="AE43" s="4" t="s">
        <v>4</v>
      </c>
      <c r="AF43" s="4" t="s">
        <v>5</v>
      </c>
      <c r="AG43" s="4" t="s">
        <v>4</v>
      </c>
      <c r="AH43" s="4" t="s">
        <v>5</v>
      </c>
      <c r="AI43" s="4" t="s">
        <v>4</v>
      </c>
      <c r="AJ43" s="4" t="s">
        <v>5</v>
      </c>
      <c r="AK43" s="4" t="s">
        <v>4</v>
      </c>
      <c r="AL43" s="4" t="s">
        <v>5</v>
      </c>
      <c r="AM43" s="4" t="s">
        <v>4</v>
      </c>
      <c r="AN43" s="4" t="s">
        <v>5</v>
      </c>
      <c r="AO43" s="4" t="s">
        <v>4</v>
      </c>
      <c r="AP43" s="4" t="s">
        <v>5</v>
      </c>
      <c r="AQ43" s="4" t="s">
        <v>4</v>
      </c>
      <c r="AR43" s="4" t="s">
        <v>5</v>
      </c>
      <c r="AS43" s="4" t="s">
        <v>4</v>
      </c>
      <c r="AT43" s="4" t="s">
        <v>5</v>
      </c>
      <c r="AU43" s="4" t="s">
        <v>4</v>
      </c>
      <c r="AV43" s="4" t="s">
        <v>5</v>
      </c>
      <c r="AW43" s="4" t="s">
        <v>4</v>
      </c>
      <c r="AX43" s="4" t="s">
        <v>5</v>
      </c>
      <c r="AY43" s="4" t="s">
        <v>4</v>
      </c>
      <c r="AZ43" s="4" t="s">
        <v>5</v>
      </c>
      <c r="BA43" s="4" t="s">
        <v>4</v>
      </c>
      <c r="BB43" s="4" t="s">
        <v>5</v>
      </c>
      <c r="BC43" s="4" t="s">
        <v>4</v>
      </c>
      <c r="BD43" s="4" t="s">
        <v>5</v>
      </c>
      <c r="BE43" s="4" t="s">
        <v>4</v>
      </c>
      <c r="BF43" s="4" t="s">
        <v>5</v>
      </c>
      <c r="BG43" s="4" t="s">
        <v>4</v>
      </c>
      <c r="BH43" s="4" t="s">
        <v>5</v>
      </c>
      <c r="BI43" s="4" t="s">
        <v>4</v>
      </c>
      <c r="BJ43" s="4" t="s">
        <v>5</v>
      </c>
      <c r="BK43" s="4" t="s">
        <v>4</v>
      </c>
      <c r="BL43" s="4" t="s">
        <v>5</v>
      </c>
    </row>
    <row r="44" spans="1:64" ht="18.75" x14ac:dyDescent="0.3">
      <c r="A44" s="9" t="str">
        <f>A32</f>
        <v>(All Events)</v>
      </c>
      <c r="B44" s="4">
        <v>1</v>
      </c>
      <c r="C44" s="5">
        <f>B44</f>
        <v>1</v>
      </c>
      <c r="D44" s="4">
        <v>1</v>
      </c>
      <c r="E44" s="5">
        <f>D44</f>
        <v>1</v>
      </c>
      <c r="F44" s="2">
        <v>1</v>
      </c>
      <c r="G44" s="5">
        <f>F44</f>
        <v>1</v>
      </c>
      <c r="H44" s="2">
        <v>1</v>
      </c>
      <c r="I44" s="5">
        <f>H44</f>
        <v>1</v>
      </c>
      <c r="J44" s="2">
        <v>1</v>
      </c>
      <c r="K44" s="5">
        <f>J44</f>
        <v>1</v>
      </c>
      <c r="L44" s="2">
        <v>1</v>
      </c>
      <c r="M44" s="5">
        <f>L44</f>
        <v>1</v>
      </c>
      <c r="N44" s="2">
        <v>1</v>
      </c>
      <c r="O44" s="5">
        <f>N44</f>
        <v>1</v>
      </c>
      <c r="P44" s="3"/>
      <c r="Q44" s="2">
        <v>1</v>
      </c>
      <c r="R44" s="5">
        <f>Q44</f>
        <v>1</v>
      </c>
      <c r="S44" s="2">
        <v>1</v>
      </c>
      <c r="T44" s="5">
        <f>S44</f>
        <v>1</v>
      </c>
      <c r="U44" s="2">
        <v>1</v>
      </c>
      <c r="V44" s="5">
        <f>U44</f>
        <v>1</v>
      </c>
      <c r="W44" s="2">
        <v>1</v>
      </c>
      <c r="X44" s="5">
        <f>W44</f>
        <v>1</v>
      </c>
      <c r="Y44" s="2">
        <v>1</v>
      </c>
      <c r="Z44" s="5">
        <f>Y44</f>
        <v>1</v>
      </c>
      <c r="AA44" s="2">
        <v>1</v>
      </c>
      <c r="AB44" s="5">
        <f>AA44</f>
        <v>1</v>
      </c>
      <c r="AC44" s="2">
        <v>1</v>
      </c>
      <c r="AD44" s="5">
        <f>AC44</f>
        <v>1</v>
      </c>
      <c r="AE44" s="2">
        <v>1</v>
      </c>
      <c r="AF44" s="5">
        <f>AE44</f>
        <v>1</v>
      </c>
      <c r="AG44" s="2">
        <v>1</v>
      </c>
      <c r="AH44" s="5">
        <f>AG44</f>
        <v>1</v>
      </c>
      <c r="AI44" s="2">
        <v>1</v>
      </c>
      <c r="AJ44" s="5">
        <f>AI44</f>
        <v>1</v>
      </c>
      <c r="AK44" s="2">
        <v>1</v>
      </c>
      <c r="AL44" s="5">
        <f>AK44</f>
        <v>1</v>
      </c>
      <c r="AM44" s="2">
        <v>1</v>
      </c>
      <c r="AN44" s="5">
        <f>AM44</f>
        <v>1</v>
      </c>
      <c r="AO44" s="2">
        <v>1</v>
      </c>
      <c r="AP44" s="5">
        <f>AO44</f>
        <v>1</v>
      </c>
      <c r="AQ44" s="2">
        <v>1</v>
      </c>
      <c r="AR44" s="5">
        <f>AQ44</f>
        <v>1</v>
      </c>
      <c r="AS44" s="2">
        <v>1</v>
      </c>
      <c r="AT44" s="5">
        <f>AS44</f>
        <v>1</v>
      </c>
      <c r="AU44" s="2">
        <v>1</v>
      </c>
      <c r="AV44" s="5">
        <f>AU44</f>
        <v>1</v>
      </c>
      <c r="AW44" s="2">
        <v>1</v>
      </c>
      <c r="AX44" s="5">
        <f>AW44</f>
        <v>1</v>
      </c>
      <c r="AY44" s="2">
        <v>1</v>
      </c>
      <c r="AZ44" s="5">
        <f>AY44</f>
        <v>1</v>
      </c>
      <c r="BA44" s="2">
        <v>1</v>
      </c>
      <c r="BB44" s="5">
        <f>BA44</f>
        <v>1</v>
      </c>
      <c r="BC44" s="2">
        <v>1</v>
      </c>
      <c r="BD44" s="5">
        <f>BC44</f>
        <v>1</v>
      </c>
      <c r="BE44" s="2">
        <v>1</v>
      </c>
      <c r="BF44" s="5">
        <f>BE44</f>
        <v>1</v>
      </c>
      <c r="BG44" s="2">
        <v>1</v>
      </c>
      <c r="BH44" s="5">
        <f>BG44</f>
        <v>1</v>
      </c>
      <c r="BI44" s="2">
        <v>1</v>
      </c>
      <c r="BJ44" s="5">
        <f>BI44</f>
        <v>1</v>
      </c>
      <c r="BK44" s="2">
        <v>1</v>
      </c>
      <c r="BL44" s="5">
        <f>BK44</f>
        <v>1</v>
      </c>
    </row>
    <row r="45" spans="1:64" ht="18.75" x14ac:dyDescent="0.3">
      <c r="A45" s="9" t="str">
        <f t="shared" ref="A45:A46" si="176">A33</f>
        <v>(Exactly one good tau-jets)</v>
      </c>
      <c r="B45" s="6">
        <v>8.6991165187341193E-2</v>
      </c>
      <c r="C45" s="8">
        <f>B45/B44</f>
        <v>8.6991165187341193E-2</v>
      </c>
      <c r="D45" s="6">
        <v>6.3398522727272699E-2</v>
      </c>
      <c r="E45" s="8">
        <f>D45/D44</f>
        <v>6.3398522727272699E-2</v>
      </c>
      <c r="F45" s="6">
        <v>2.4623184754032398E-2</v>
      </c>
      <c r="G45" s="8">
        <f>F45/F44</f>
        <v>2.4623184754032398E-2</v>
      </c>
      <c r="H45" s="6">
        <v>2.01318284028183E-2</v>
      </c>
      <c r="I45" s="8">
        <f>H45/H44</f>
        <v>2.01318284028183E-2</v>
      </c>
      <c r="J45" s="6">
        <v>5.7981600000000001E-2</v>
      </c>
      <c r="K45" s="8">
        <f>J45/J44</f>
        <v>5.7981600000000001E-2</v>
      </c>
      <c r="L45" s="6">
        <v>5.0765076142131903E-2</v>
      </c>
      <c r="M45" s="8">
        <f>L45/L44</f>
        <v>5.0765076142131903E-2</v>
      </c>
      <c r="N45" s="6">
        <v>4.4128500000000001E-2</v>
      </c>
      <c r="O45" s="8">
        <f>N45/N44</f>
        <v>4.4128500000000001E-2</v>
      </c>
      <c r="P45" s="3"/>
      <c r="Q45" s="6">
        <v>0.44449142857142798</v>
      </c>
      <c r="R45" s="8">
        <f>Q45/Q44</f>
        <v>0.44449142857142798</v>
      </c>
      <c r="S45" s="6">
        <v>0.44715977317253902</v>
      </c>
      <c r="T45" s="8">
        <f>S45/S44</f>
        <v>0.44715977317253902</v>
      </c>
      <c r="U45" s="6">
        <v>0.42570571428571402</v>
      </c>
      <c r="V45" s="8">
        <f>U45/U44</f>
        <v>0.42570571428571402</v>
      </c>
      <c r="W45" s="6">
        <v>0.44261714285714199</v>
      </c>
      <c r="X45" s="8">
        <f>W45/W44</f>
        <v>0.44261714285714199</v>
      </c>
      <c r="Y45" s="6">
        <v>0.44586380282175198</v>
      </c>
      <c r="Z45" s="8">
        <f>Y45/Y44</f>
        <v>0.44586380282175198</v>
      </c>
      <c r="AA45" s="6">
        <v>0.40389428571428498</v>
      </c>
      <c r="AB45" s="8">
        <f>AA45/AA44</f>
        <v>0.40389428571428498</v>
      </c>
      <c r="AC45" s="6">
        <v>0.44211714285714199</v>
      </c>
      <c r="AD45" s="8">
        <f>AC45/AC44</f>
        <v>0.44211714285714199</v>
      </c>
      <c r="AE45" s="6">
        <v>0.44406724260036001</v>
      </c>
      <c r="AF45" s="8">
        <f>AE45/AE44</f>
        <v>0.44406724260036001</v>
      </c>
      <c r="AG45" s="6">
        <v>0.39889142857142801</v>
      </c>
      <c r="AH45" s="8">
        <f>AG45/AG44</f>
        <v>0.39889142857142801</v>
      </c>
      <c r="AI45" s="6">
        <v>0.44351428571428497</v>
      </c>
      <c r="AJ45" s="8">
        <f>AI45/AI44</f>
        <v>0.44351428571428497</v>
      </c>
      <c r="AK45" s="6">
        <v>0.44377206253151702</v>
      </c>
      <c r="AL45" s="8">
        <f>AK45/AK44</f>
        <v>0.44377206253151702</v>
      </c>
      <c r="AM45" s="6">
        <v>0.39526</v>
      </c>
      <c r="AN45" s="8">
        <f>AM45/AM44</f>
        <v>0.39526</v>
      </c>
      <c r="AO45" s="6">
        <v>0.44202857142857099</v>
      </c>
      <c r="AP45" s="8">
        <f>AO45/AO44</f>
        <v>0.44202857142857099</v>
      </c>
      <c r="AQ45" s="6">
        <v>0.44294592736854099</v>
      </c>
      <c r="AR45" s="8">
        <f>AQ45/AQ44</f>
        <v>0.44294592736854099</v>
      </c>
      <c r="AS45" s="6">
        <v>0.39492857142857102</v>
      </c>
      <c r="AT45" s="8">
        <f>AS45/AS44</f>
        <v>0.39492857142857102</v>
      </c>
      <c r="AU45" s="6">
        <v>0.44178000000000001</v>
      </c>
      <c r="AV45" s="8">
        <f>AU45/AU44</f>
        <v>0.44178000000000001</v>
      </c>
      <c r="AW45" s="6">
        <v>0.44283575209786902</v>
      </c>
      <c r="AX45" s="8">
        <f>AW45/AW44</f>
        <v>0.44283575209786902</v>
      </c>
      <c r="AY45" s="6">
        <v>0.39327428571428502</v>
      </c>
      <c r="AZ45" s="8">
        <f>AY45/AY44</f>
        <v>0.39327428571428502</v>
      </c>
      <c r="BA45" s="6">
        <v>0.44085428571428498</v>
      </c>
      <c r="BB45" s="8">
        <f>BA45/BA44</f>
        <v>0.44085428571428498</v>
      </c>
      <c r="BC45" s="6">
        <v>0.44213514820740102</v>
      </c>
      <c r="BD45" s="8">
        <f>BC45/BC44</f>
        <v>0.44213514820740102</v>
      </c>
      <c r="BE45" s="6">
        <v>0.39103714285714197</v>
      </c>
      <c r="BF45" s="8">
        <f>BE45/BE44</f>
        <v>0.39103714285714197</v>
      </c>
      <c r="BG45" s="6">
        <v>0.44010857142857102</v>
      </c>
      <c r="BH45" s="8">
        <f>BG45/BG44</f>
        <v>0.44010857142857102</v>
      </c>
      <c r="BI45" s="6">
        <v>0.44231258995996597</v>
      </c>
      <c r="BJ45" s="8">
        <f>BI45/BI44</f>
        <v>0.44231258995996597</v>
      </c>
      <c r="BK45" s="6">
        <v>0.38773999999999997</v>
      </c>
      <c r="BL45" s="8">
        <f>BK45/BK44</f>
        <v>0.38773999999999997</v>
      </c>
    </row>
    <row r="46" spans="1:64" ht="18.75" x14ac:dyDescent="0.3">
      <c r="A46" s="9" t="str">
        <f t="shared" si="176"/>
        <v>(At Least one good leptons)</v>
      </c>
      <c r="B46" s="6">
        <v>1.2395890115089099E-2</v>
      </c>
      <c r="C46" s="8">
        <f t="shared" ref="C46:E47" si="177">B46/B45</f>
        <v>0.14249596597992148</v>
      </c>
      <c r="D46" s="6">
        <v>5.1130681818181804E-3</v>
      </c>
      <c r="E46" s="8">
        <f t="shared" si="177"/>
        <v>8.0649642323899873E-2</v>
      </c>
      <c r="F46" s="6">
        <v>3.48424851797677E-4</v>
      </c>
      <c r="G46" s="8">
        <f t="shared" ref="G46" si="178">F46/F45</f>
        <v>1.4150275655979776E-2</v>
      </c>
      <c r="H46" s="6">
        <v>6.8109215970195295E-4</v>
      </c>
      <c r="I46" s="8">
        <f t="shared" ref="I46" si="179">H46/H45</f>
        <v>3.3831609631969906E-2</v>
      </c>
      <c r="J46" s="6">
        <v>6.5341599999999998E-3</v>
      </c>
      <c r="K46" s="8">
        <f t="shared" ref="K46" si="180">J46/J45</f>
        <v>0.11269368213364239</v>
      </c>
      <c r="L46" s="6">
        <v>4.6396954314720804E-3</v>
      </c>
      <c r="M46" s="8">
        <f t="shared" ref="M46" si="181">L46/L45</f>
        <v>9.1395419529793978E-2</v>
      </c>
      <c r="N46" s="6">
        <v>3.9803E-3</v>
      </c>
      <c r="O46" s="8">
        <f t="shared" ref="O46" si="182">N46/N45</f>
        <v>9.0197944638952143E-2</v>
      </c>
      <c r="P46" s="3"/>
      <c r="Q46" s="6">
        <v>0.102711428571428</v>
      </c>
      <c r="R46" s="8">
        <f t="shared" ref="R46" si="183">Q46/Q45</f>
        <v>0.23107628622116991</v>
      </c>
      <c r="S46" s="6">
        <v>0.108219910027405</v>
      </c>
      <c r="T46" s="8">
        <f t="shared" ref="T46" si="184">S46/S45</f>
        <v>0.24201620208275704</v>
      </c>
      <c r="U46" s="6">
        <v>8.9494285714285707E-2</v>
      </c>
      <c r="V46" s="8">
        <f t="shared" ref="V46" si="185">U46/U45</f>
        <v>0.21022570924246808</v>
      </c>
      <c r="W46" s="6">
        <v>0.123577142857142</v>
      </c>
      <c r="X46" s="8">
        <f t="shared" ref="X46" si="186">W46/W45</f>
        <v>0.27919646776317347</v>
      </c>
      <c r="Y46" s="6">
        <v>0.126944402989358</v>
      </c>
      <c r="Z46" s="8">
        <f t="shared" ref="Z46" si="187">Y46/Y45</f>
        <v>0.28471565125036175</v>
      </c>
      <c r="AA46" s="6">
        <v>9.9959999999999993E-2</v>
      </c>
      <c r="AB46" s="8">
        <f t="shared" ref="AB46" si="188">AA46/AA45</f>
        <v>0.24749050317268353</v>
      </c>
      <c r="AC46" s="6">
        <v>0.13170571428571401</v>
      </c>
      <c r="AD46" s="8">
        <f t="shared" ref="AD46" si="189">AC46/AC45</f>
        <v>0.29789777757672492</v>
      </c>
      <c r="AE46" s="6">
        <v>0.13264729747940601</v>
      </c>
      <c r="AF46" s="8">
        <f t="shared" ref="AF46" si="190">AE46/AE45</f>
        <v>0.29870993569048832</v>
      </c>
      <c r="AG46" s="6">
        <v>0.102231428571428</v>
      </c>
      <c r="AH46" s="8">
        <f t="shared" ref="AH46" si="191">AG46/AG45</f>
        <v>0.25628885769131488</v>
      </c>
      <c r="AI46" s="6">
        <v>0.135105714285714</v>
      </c>
      <c r="AJ46" s="8">
        <f t="shared" ref="AJ46" si="192">AI46/AI45</f>
        <v>0.30462539457579063</v>
      </c>
      <c r="AK46" s="6">
        <v>0.13583356255444001</v>
      </c>
      <c r="AL46" s="8">
        <f t="shared" ref="AL46" si="193">AK46/AK45</f>
        <v>0.3060885847107444</v>
      </c>
      <c r="AM46" s="6">
        <v>0.102368571428571</v>
      </c>
      <c r="AN46" s="8">
        <f t="shared" ref="AN46" si="194">AM46/AM45</f>
        <v>0.25899046558865307</v>
      </c>
      <c r="AO46" s="6">
        <v>0.13505714285714199</v>
      </c>
      <c r="AP46" s="8">
        <f t="shared" ref="AP46" si="195">AO46/AO45</f>
        <v>0.3055393962898309</v>
      </c>
      <c r="AQ46" s="6">
        <v>0.13579734219269099</v>
      </c>
      <c r="AR46" s="8">
        <f t="shared" ref="AR46" si="196">AQ46/AQ45</f>
        <v>0.30657769673927837</v>
      </c>
      <c r="AS46" s="6">
        <v>0.10142857142857099</v>
      </c>
      <c r="AT46" s="8">
        <f t="shared" ref="AT46" si="197">AS46/AS45</f>
        <v>0.25682763610055986</v>
      </c>
      <c r="AU46" s="6">
        <v>0.13599142857142801</v>
      </c>
      <c r="AV46" s="8">
        <f t="shared" ref="AV46" si="198">AU46/AU45</f>
        <v>0.30782613194673369</v>
      </c>
      <c r="AW46" s="6">
        <v>0.135466083376517</v>
      </c>
      <c r="AX46" s="8">
        <f t="shared" ref="AX46" si="199">AW46/AW45</f>
        <v>0.305905931792468</v>
      </c>
      <c r="AY46" s="6">
        <v>9.9771428571428497E-2</v>
      </c>
      <c r="AZ46" s="8">
        <f t="shared" ref="AZ46" si="200">AY46/AY45</f>
        <v>0.25369425918660937</v>
      </c>
      <c r="BA46" s="6">
        <v>0.134154285714285</v>
      </c>
      <c r="BB46" s="8">
        <f t="shared" ref="BB46" si="201">BA46/BA45</f>
        <v>0.30430527741592511</v>
      </c>
      <c r="BC46" s="6">
        <v>0.13518827505874201</v>
      </c>
      <c r="BD46" s="8">
        <f t="shared" ref="BD46" si="202">BC46/BC45</f>
        <v>0.30576233445101858</v>
      </c>
      <c r="BE46" s="6">
        <v>9.8379999999999995E-2</v>
      </c>
      <c r="BF46" s="8">
        <f t="shared" ref="BF46" si="203">BE46/BE45</f>
        <v>0.25158735377713537</v>
      </c>
      <c r="BG46" s="6">
        <v>0.13467999999999999</v>
      </c>
      <c r="BH46" s="8">
        <f t="shared" ref="BH46" si="204">BG46/BG45</f>
        <v>0.30601539879769957</v>
      </c>
      <c r="BI46" s="6">
        <v>0.13476754201470201</v>
      </c>
      <c r="BJ46" s="8">
        <f t="shared" ref="BJ46" si="205">BI46/BI45</f>
        <v>0.30468846031920527</v>
      </c>
      <c r="BK46" s="6">
        <v>9.6037142857142793E-2</v>
      </c>
      <c r="BL46" s="8">
        <f t="shared" ref="BL46" si="206">BK46/BK45</f>
        <v>0.2476843834970413</v>
      </c>
    </row>
    <row r="47" spans="1:64" ht="18.75" x14ac:dyDescent="0.3">
      <c r="A47" s="9" t="s">
        <v>32</v>
      </c>
      <c r="B47" s="6">
        <v>2.8296907301319498E-3</v>
      </c>
      <c r="C47" s="8">
        <f t="shared" si="177"/>
        <v>0.2282765258371775</v>
      </c>
      <c r="D47" s="6">
        <v>3.6715909090908997E-4</v>
      </c>
      <c r="E47" s="8">
        <f t="shared" si="177"/>
        <v>7.1807978664295863E-2</v>
      </c>
      <c r="F47" s="6">
        <v>4.7749054652278703E-7</v>
      </c>
      <c r="G47" s="8">
        <f t="shared" ref="G47" si="207">F47/F46</f>
        <v>1.3704262025489955E-3</v>
      </c>
      <c r="H47" s="6">
        <v>3.2422667075624502E-7</v>
      </c>
      <c r="I47" s="8">
        <f t="shared" ref="I47" si="208">H47/H46</f>
        <v>4.7603935258647986E-4</v>
      </c>
      <c r="J47" s="6">
        <v>8.8000000000000004E-6</v>
      </c>
      <c r="K47" s="8">
        <f t="shared" ref="K47" si="209">J47/J46</f>
        <v>1.3467683680840384E-3</v>
      </c>
      <c r="L47" s="6">
        <v>1.6852791878172498E-5</v>
      </c>
      <c r="M47" s="8">
        <f t="shared" ref="M47" si="210">L47/L46</f>
        <v>3.6323056388262651E-3</v>
      </c>
      <c r="N47" s="6">
        <v>5.7000000000000003E-5</v>
      </c>
      <c r="O47" s="8">
        <f t="shared" ref="O47" si="211">N47/N46</f>
        <v>1.4320528603371605E-2</v>
      </c>
      <c r="P47" s="3"/>
      <c r="Q47" s="6">
        <v>1.33228571428571E-2</v>
      </c>
      <c r="R47" s="8">
        <f t="shared" ref="R47" si="212">Q47/Q46</f>
        <v>0.12971153578680941</v>
      </c>
      <c r="S47" s="6">
        <v>1.45903833889677E-2</v>
      </c>
      <c r="T47" s="8">
        <f t="shared" ref="T47" si="213">S47/S46</f>
        <v>0.1348216181779574</v>
      </c>
      <c r="U47" s="6">
        <v>3.3702857142857097E-2</v>
      </c>
      <c r="V47" s="8">
        <f t="shared" ref="V47" si="214">U47/U46</f>
        <v>0.37659228043290827</v>
      </c>
      <c r="W47" s="6">
        <v>1.932E-2</v>
      </c>
      <c r="X47" s="8">
        <f t="shared" ref="X47" si="215">W47/W46</f>
        <v>0.15633959123277646</v>
      </c>
      <c r="Y47" s="6">
        <v>2.09392829673168E-2</v>
      </c>
      <c r="Z47" s="8">
        <f t="shared" ref="Z47" si="216">Y47/Y46</f>
        <v>0.16494845360824756</v>
      </c>
      <c r="AA47" s="6">
        <v>4.3265714285714199E-2</v>
      </c>
      <c r="AB47" s="8">
        <f t="shared" ref="AB47" si="217">AA47/AA46</f>
        <v>0.43283027496712889</v>
      </c>
      <c r="AC47" s="6">
        <v>2.2062857142857099E-2</v>
      </c>
      <c r="AD47" s="8">
        <f t="shared" ref="AD47" si="218">AC47/AC46</f>
        <v>0.16751632427272928</v>
      </c>
      <c r="AE47" s="6">
        <v>2.2559473803427502E-2</v>
      </c>
      <c r="AF47" s="8">
        <f t="shared" ref="AF47" si="219">AE47/AE46</f>
        <v>0.170071115146013</v>
      </c>
      <c r="AG47" s="6">
        <v>4.5585714285714202E-2</v>
      </c>
      <c r="AH47" s="8">
        <f t="shared" ref="AH47" si="220">AG47/AG46</f>
        <v>0.4459070456387485</v>
      </c>
      <c r="AI47" s="6">
        <v>2.30742857142857E-2</v>
      </c>
      <c r="AJ47" s="8">
        <f t="shared" ref="AJ47" si="221">AI47/AI46</f>
        <v>0.17078689703301145</v>
      </c>
      <c r="AK47" s="6">
        <v>2.4185692018520999E-2</v>
      </c>
      <c r="AL47" s="8">
        <f t="shared" ref="AL47" si="222">AK47/AK46</f>
        <v>0.17805387390047833</v>
      </c>
      <c r="AM47" s="6">
        <v>4.74228571428571E-2</v>
      </c>
      <c r="AN47" s="8">
        <f t="shared" ref="AN47" si="223">AM47/AM46</f>
        <v>0.4632560216584346</v>
      </c>
      <c r="AO47" s="6">
        <v>2.3614285714285699E-2</v>
      </c>
      <c r="AP47" s="8">
        <f t="shared" ref="AP47" si="224">AO47/AO46</f>
        <v>0.17484662576687218</v>
      </c>
      <c r="AQ47" s="6">
        <v>2.5065872379424901E-2</v>
      </c>
      <c r="AR47" s="8">
        <f t="shared" ref="AR47" si="225">AQ47/AQ46</f>
        <v>0.18458293788885377</v>
      </c>
      <c r="AS47" s="6">
        <v>4.7134285714285698E-2</v>
      </c>
      <c r="AT47" s="8">
        <f t="shared" ref="AT47" si="226">AS47/AS46</f>
        <v>0.46470422535211453</v>
      </c>
      <c r="AU47" s="6">
        <v>2.35885714285714E-2</v>
      </c>
      <c r="AV47" s="8">
        <f t="shared" ref="AV47" si="227">AU47/AU46</f>
        <v>0.17345631027165628</v>
      </c>
      <c r="AW47" s="6">
        <v>2.4312663370390199E-2</v>
      </c>
      <c r="AX47" s="8">
        <f t="shared" ref="AX47" si="228">AW47/AW46</f>
        <v>0.1794741736410517</v>
      </c>
      <c r="AY47" s="6">
        <v>4.7014285714285703E-2</v>
      </c>
      <c r="AZ47" s="8">
        <f t="shared" ref="AZ47" si="229">AY47/AY46</f>
        <v>0.47121993127147788</v>
      </c>
      <c r="BA47" s="6">
        <v>2.3951428571428499E-2</v>
      </c>
      <c r="BB47" s="8">
        <f t="shared" ref="BB47" si="230">BA47/BA46</f>
        <v>0.17853643991992202</v>
      </c>
      <c r="BC47" s="6">
        <v>2.5434376332607301E-2</v>
      </c>
      <c r="BD47" s="8">
        <f t="shared" ref="BD47" si="231">BC47/BC46</f>
        <v>0.188140401388771</v>
      </c>
      <c r="BE47" s="6">
        <v>4.6442857142857098E-2</v>
      </c>
      <c r="BF47" s="8">
        <f t="shared" ref="BF47" si="232">BE47/BE46</f>
        <v>0.47207620596520738</v>
      </c>
      <c r="BG47" s="6">
        <v>2.3097142857142799E-2</v>
      </c>
      <c r="BH47" s="8">
        <f t="shared" ref="BH47" si="233">BG47/BG46</f>
        <v>0.1714964572107425</v>
      </c>
      <c r="BI47" s="6">
        <v>2.4818220058890599E-2</v>
      </c>
      <c r="BJ47" s="8">
        <f t="shared" ref="BJ47" si="234">BI47/BI46</f>
        <v>0.18415576694411434</v>
      </c>
      <c r="BK47" s="6">
        <v>4.5262857142857098E-2</v>
      </c>
      <c r="BL47" s="8">
        <f t="shared" ref="BL47" si="235">BK47/BK46</f>
        <v>0.47130574480111848</v>
      </c>
    </row>
    <row r="48" spans="1:64" s="13" customFormat="1" ht="18.75" x14ac:dyDescent="0.3">
      <c r="A48" s="9" t="s">
        <v>33</v>
      </c>
      <c r="B48" s="16">
        <f>B42*137*1000*B47</f>
        <v>195651.97619887025</v>
      </c>
      <c r="C48" s="16"/>
      <c r="D48" s="16">
        <f t="shared" ref="D48" si="236">D42*137*1000*D47</f>
        <v>12132.551863636332</v>
      </c>
      <c r="E48" s="16"/>
      <c r="F48" s="16">
        <f t="shared" ref="F48" si="237">F42*137*1000*F47</f>
        <v>9586.6336166809906</v>
      </c>
      <c r="G48" s="16"/>
      <c r="H48" s="16">
        <f t="shared" ref="H48" si="238">H42*137*1000*H47</f>
        <v>1911.319463132505</v>
      </c>
      <c r="I48" s="16"/>
      <c r="J48" s="16">
        <f t="shared" ref="J48" si="239">J42*137*1000*J47</f>
        <v>78.975673216000004</v>
      </c>
      <c r="K48" s="16"/>
      <c r="L48" s="16">
        <f t="shared" ref="L48" si="240">L42*137*1000*L47</f>
        <v>57.009322363451474</v>
      </c>
      <c r="M48" s="16"/>
      <c r="N48" s="16">
        <f t="shared" ref="N48" si="241">N42*137*1000*N47</f>
        <v>74.672906544000014</v>
      </c>
      <c r="O48" s="16"/>
      <c r="P48" s="10"/>
      <c r="Q48" s="16">
        <f t="shared" ref="Q48" si="242">Q42*137*1000*Q47</f>
        <v>332739.68942857039</v>
      </c>
      <c r="R48" s="16"/>
      <c r="S48" s="16">
        <f t="shared" ref="S48" si="243">S42*137*1000*S47</f>
        <v>254600.66544242224</v>
      </c>
      <c r="T48" s="16"/>
      <c r="U48" s="16">
        <f t="shared" ref="U48" si="244">U42*137*1000*U47</f>
        <v>4330557.630857137</v>
      </c>
      <c r="V48" s="16"/>
      <c r="W48" s="16">
        <f t="shared" ref="W48" si="245">W42*137*1000*W47</f>
        <v>15732.81696</v>
      </c>
      <c r="X48" s="16"/>
      <c r="Y48" s="16">
        <f t="shared" ref="Y48" si="246">Y42*137*1000*Y47</f>
        <v>12697.626022385741</v>
      </c>
      <c r="Z48" s="16"/>
      <c r="AA48" s="16">
        <f t="shared" ref="AA48" si="247">AA42*137*1000*AA47</f>
        <v>118666.60519999976</v>
      </c>
      <c r="AB48" s="16"/>
      <c r="AC48" s="16">
        <f t="shared" ref="AC48" si="248">AC42*137*1000*AC47</f>
        <v>1932.3554862857102</v>
      </c>
      <c r="AD48" s="16"/>
      <c r="AE48" s="16">
        <f t="shared" ref="AE48" si="249">AE42*137*1000*AE47</f>
        <v>1466.6283330991751</v>
      </c>
      <c r="AF48" s="16"/>
      <c r="AG48" s="16">
        <f t="shared" ref="AG48" si="250">AG42*137*1000*AG47</f>
        <v>9536.4858428571242</v>
      </c>
      <c r="AH48" s="16"/>
      <c r="AI48" s="16">
        <f t="shared" ref="AI48" si="251">AI42*137*1000*AI47</f>
        <v>325.28512799999982</v>
      </c>
      <c r="AJ48" s="16"/>
      <c r="AK48" s="16">
        <f t="shared" ref="AK48" si="252">AK42*137*1000*AK47</f>
        <v>280.21598085336075</v>
      </c>
      <c r="AL48" s="16"/>
      <c r="AM48" s="16">
        <f t="shared" ref="AM48" si="253">AM42*137*1000*AM47</f>
        <v>1271.2545726285705</v>
      </c>
      <c r="AN48" s="16"/>
      <c r="AO48" s="16">
        <f t="shared" ref="AO48" si="254">AO42*137*1000*AO47</f>
        <v>74.117450142857095</v>
      </c>
      <c r="AP48" s="16"/>
      <c r="AQ48" s="16">
        <f t="shared" ref="AQ48" si="255">AQ42*137*1000*AQ47</f>
        <v>67.25657205407262</v>
      </c>
      <c r="AR48" s="16"/>
      <c r="AS48" s="16">
        <f t="shared" ref="AS48" si="256">AS42*137*1000*AS47</f>
        <v>213.21227608199993</v>
      </c>
      <c r="AT48" s="16"/>
      <c r="AU48" s="16">
        <f t="shared" ref="AU48" si="257">AU42*137*1000*AU47</f>
        <v>19.732358948571402</v>
      </c>
      <c r="AV48" s="16"/>
      <c r="AW48" s="16">
        <f t="shared" ref="AW48" si="258">AW42*137*1000*AW47</f>
        <v>17.93519351922653</v>
      </c>
      <c r="AX48" s="16"/>
      <c r="AY48" s="16">
        <f t="shared" ref="AY48" si="259">AY42*137*1000*AY47</f>
        <v>42.130429490571416</v>
      </c>
      <c r="AZ48" s="16"/>
      <c r="BA48" s="16">
        <f t="shared" ref="BA48" si="260">BA42*137*1000*BA47</f>
        <v>6.0245507314285529</v>
      </c>
      <c r="BB48" s="16"/>
      <c r="BC48" s="16">
        <f t="shared" ref="BC48" si="261">BC42*137*1000*BC47</f>
        <v>5.8411356389932614</v>
      </c>
      <c r="BD48" s="16"/>
      <c r="BE48" s="16">
        <f t="shared" ref="BE48" si="262">BE42*137*1000*BE47</f>
        <v>9.0884907699428492</v>
      </c>
      <c r="BF48" s="16"/>
      <c r="BG48" s="16">
        <f t="shared" ref="BG48" si="263">BG42*137*1000*BG47</f>
        <v>1.9106095154285667</v>
      </c>
      <c r="BH48" s="16"/>
      <c r="BI48" s="16">
        <f t="shared" ref="BI48" si="264">BI42*137*1000*BI47</f>
        <v>1.9282009857520506</v>
      </c>
      <c r="BJ48" s="16"/>
      <c r="BK48" s="16">
        <f t="shared" ref="BK48" si="265">BK42*137*1000*BK47</f>
        <v>2.058233512359998</v>
      </c>
      <c r="BL48" s="16"/>
    </row>
    <row r="49" spans="1:64" s="13" customFormat="1" ht="18.75" x14ac:dyDescent="0.3">
      <c r="A49" s="9" t="s">
        <v>34</v>
      </c>
      <c r="B49" s="16">
        <f>SUM(B48:O48)</f>
        <v>219493.13904444349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S49" s="16">
        <f>S48+U48</f>
        <v>4585158.2962995591</v>
      </c>
      <c r="T49" s="17"/>
      <c r="U49" s="17"/>
      <c r="V49" s="17"/>
      <c r="Y49" s="16">
        <f>Y48+AA48</f>
        <v>131364.23122238551</v>
      </c>
      <c r="Z49" s="17"/>
      <c r="AA49" s="17"/>
      <c r="AB49" s="17"/>
      <c r="AE49" s="16">
        <f>AE48+AG48</f>
        <v>11003.1141759563</v>
      </c>
      <c r="AF49" s="17"/>
      <c r="AG49" s="17"/>
      <c r="AH49" s="17"/>
      <c r="AK49" s="16">
        <f>AK48+AM48</f>
        <v>1551.4705534819313</v>
      </c>
      <c r="AL49" s="17"/>
      <c r="AM49" s="17"/>
      <c r="AN49" s="17"/>
      <c r="AQ49" s="16">
        <f>AQ48+AS48</f>
        <v>280.46884813607255</v>
      </c>
      <c r="AR49" s="17"/>
      <c r="AS49" s="17"/>
      <c r="AT49" s="17"/>
      <c r="AW49" s="16">
        <f>AW48+AY48</f>
        <v>60.065623009797946</v>
      </c>
      <c r="AX49" s="17"/>
      <c r="AY49" s="17"/>
      <c r="AZ49" s="17"/>
      <c r="BC49" s="16">
        <f>BC48+BE48</f>
        <v>14.929626408936111</v>
      </c>
      <c r="BD49" s="17"/>
      <c r="BE49" s="17"/>
      <c r="BF49" s="17"/>
      <c r="BI49" s="16">
        <f>BI48+BK48</f>
        <v>3.9864344981120485</v>
      </c>
      <c r="BJ49" s="17"/>
      <c r="BK49" s="17"/>
      <c r="BL49" s="17"/>
    </row>
  </sheetData>
  <mergeCells count="444">
    <mergeCell ref="AQ49:AT49"/>
    <mergeCell ref="AW49:AZ49"/>
    <mergeCell ref="BC49:BF49"/>
    <mergeCell ref="BI49:BL49"/>
    <mergeCell ref="BC48:BD48"/>
    <mergeCell ref="BE48:BF48"/>
    <mergeCell ref="BG48:BH48"/>
    <mergeCell ref="BI48:BJ48"/>
    <mergeCell ref="BK48:BL48"/>
    <mergeCell ref="B49:O49"/>
    <mergeCell ref="S49:V49"/>
    <mergeCell ref="Y49:AB49"/>
    <mergeCell ref="AE49:AH49"/>
    <mergeCell ref="AK49:AN49"/>
    <mergeCell ref="AQ48:AR48"/>
    <mergeCell ref="AS48:AT48"/>
    <mergeCell ref="AU48:AV48"/>
    <mergeCell ref="AW48:AX48"/>
    <mergeCell ref="AY48:AZ48"/>
    <mergeCell ref="BA48:BB48"/>
    <mergeCell ref="AE48:AF48"/>
    <mergeCell ref="AG48:AH48"/>
    <mergeCell ref="AI48:AJ48"/>
    <mergeCell ref="AK48:AL48"/>
    <mergeCell ref="AM48:AN48"/>
    <mergeCell ref="AO48:AP48"/>
    <mergeCell ref="S48:T48"/>
    <mergeCell ref="U48:V48"/>
    <mergeCell ref="W48:X48"/>
    <mergeCell ref="Y48:Z48"/>
    <mergeCell ref="AA48:AB48"/>
    <mergeCell ref="AC48:AD48"/>
    <mergeCell ref="BI42:BJ42"/>
    <mergeCell ref="BK42:BL42"/>
    <mergeCell ref="B48:C48"/>
    <mergeCell ref="D48:E48"/>
    <mergeCell ref="F48:G48"/>
    <mergeCell ref="H48:I48"/>
    <mergeCell ref="J48:K48"/>
    <mergeCell ref="L48:M48"/>
    <mergeCell ref="N48:O48"/>
    <mergeCell ref="Q48:R48"/>
    <mergeCell ref="AW42:AX42"/>
    <mergeCell ref="AY42:AZ42"/>
    <mergeCell ref="BA42:BB42"/>
    <mergeCell ref="BC42:BD42"/>
    <mergeCell ref="BE42:BF42"/>
    <mergeCell ref="BG42:BH42"/>
    <mergeCell ref="AK42:AL42"/>
    <mergeCell ref="AM42:AN42"/>
    <mergeCell ref="AO42:AP42"/>
    <mergeCell ref="AQ42:AR42"/>
    <mergeCell ref="AS42:AT42"/>
    <mergeCell ref="AU42:AV42"/>
    <mergeCell ref="Y42:Z42"/>
    <mergeCell ref="AA42:AB42"/>
    <mergeCell ref="AC42:AD42"/>
    <mergeCell ref="AE42:AF42"/>
    <mergeCell ref="AG42:AH42"/>
    <mergeCell ref="AI42:AJ42"/>
    <mergeCell ref="L42:M42"/>
    <mergeCell ref="N42:O42"/>
    <mergeCell ref="Q42:R42"/>
    <mergeCell ref="S42:T42"/>
    <mergeCell ref="U42:V42"/>
    <mergeCell ref="W42:X42"/>
    <mergeCell ref="BC41:BD41"/>
    <mergeCell ref="BE41:BF41"/>
    <mergeCell ref="BG41:BH41"/>
    <mergeCell ref="BI41:BJ41"/>
    <mergeCell ref="BK41:BL41"/>
    <mergeCell ref="B42:C42"/>
    <mergeCell ref="D42:E42"/>
    <mergeCell ref="F42:G42"/>
    <mergeCell ref="H42:I42"/>
    <mergeCell ref="J42:K42"/>
    <mergeCell ref="AQ41:AR41"/>
    <mergeCell ref="AS41:AT41"/>
    <mergeCell ref="AU41:AV41"/>
    <mergeCell ref="AW41:AX41"/>
    <mergeCell ref="AY41:AZ41"/>
    <mergeCell ref="BA41:BB41"/>
    <mergeCell ref="AE41:AF41"/>
    <mergeCell ref="AG41:AH41"/>
    <mergeCell ref="AI41:AJ41"/>
    <mergeCell ref="AK41:AL41"/>
    <mergeCell ref="AM41:AN41"/>
    <mergeCell ref="AO41:AP41"/>
    <mergeCell ref="S41:T41"/>
    <mergeCell ref="U41:V41"/>
    <mergeCell ref="W41:X41"/>
    <mergeCell ref="Y41:Z41"/>
    <mergeCell ref="AA41:AB41"/>
    <mergeCell ref="AC41:AD41"/>
    <mergeCell ref="BA40:BF40"/>
    <mergeCell ref="BG40:BL40"/>
    <mergeCell ref="B41:C41"/>
    <mergeCell ref="D41:E41"/>
    <mergeCell ref="F41:G41"/>
    <mergeCell ref="H41:I41"/>
    <mergeCell ref="J41:K41"/>
    <mergeCell ref="L41:M41"/>
    <mergeCell ref="N41:O41"/>
    <mergeCell ref="Q41:R41"/>
    <mergeCell ref="AW37:AZ37"/>
    <mergeCell ref="BC37:BF37"/>
    <mergeCell ref="BI37:BL37"/>
    <mergeCell ref="A39:A40"/>
    <mergeCell ref="Q40:V40"/>
    <mergeCell ref="W40:AB40"/>
    <mergeCell ref="AC40:AH40"/>
    <mergeCell ref="AI40:AN40"/>
    <mergeCell ref="AO40:AT40"/>
    <mergeCell ref="AU40:AZ40"/>
    <mergeCell ref="BE36:BF36"/>
    <mergeCell ref="BG36:BH36"/>
    <mergeCell ref="BI36:BJ36"/>
    <mergeCell ref="BK36:BL36"/>
    <mergeCell ref="B37:O37"/>
    <mergeCell ref="S37:V37"/>
    <mergeCell ref="Y37:AB37"/>
    <mergeCell ref="AE37:AH37"/>
    <mergeCell ref="AK37:AN37"/>
    <mergeCell ref="AQ37:AT37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K30:BL30"/>
    <mergeCell ref="B36:C36"/>
    <mergeCell ref="D36:E36"/>
    <mergeCell ref="F36:G36"/>
    <mergeCell ref="H36:I36"/>
    <mergeCell ref="J36:K36"/>
    <mergeCell ref="L36:M36"/>
    <mergeCell ref="N36:O36"/>
    <mergeCell ref="Q36:R36"/>
    <mergeCell ref="S36:T36"/>
    <mergeCell ref="AY30:AZ30"/>
    <mergeCell ref="BA30:BB30"/>
    <mergeCell ref="BC30:BD30"/>
    <mergeCell ref="BE30:BF30"/>
    <mergeCell ref="BG30:BH30"/>
    <mergeCell ref="BI30:BJ30"/>
    <mergeCell ref="AM30:AN30"/>
    <mergeCell ref="AO30:AP30"/>
    <mergeCell ref="AQ30:AR30"/>
    <mergeCell ref="AS30:AT30"/>
    <mergeCell ref="AU30:AV30"/>
    <mergeCell ref="AW30:AX30"/>
    <mergeCell ref="AA30:AB30"/>
    <mergeCell ref="AC30:AD30"/>
    <mergeCell ref="AE30:AF30"/>
    <mergeCell ref="AG30:AH30"/>
    <mergeCell ref="AI30:AJ30"/>
    <mergeCell ref="AK30:AL30"/>
    <mergeCell ref="N30:O30"/>
    <mergeCell ref="Q30:R30"/>
    <mergeCell ref="S30:T30"/>
    <mergeCell ref="U30:V30"/>
    <mergeCell ref="W30:X30"/>
    <mergeCell ref="Y30:Z30"/>
    <mergeCell ref="B30:C30"/>
    <mergeCell ref="D30:E30"/>
    <mergeCell ref="F30:G30"/>
    <mergeCell ref="H30:I30"/>
    <mergeCell ref="J30:K30"/>
    <mergeCell ref="L30:M30"/>
    <mergeCell ref="BA29:BB29"/>
    <mergeCell ref="BC29:BD29"/>
    <mergeCell ref="BE29:BF29"/>
    <mergeCell ref="BG29:BH29"/>
    <mergeCell ref="BI29:BJ29"/>
    <mergeCell ref="BK29:BL29"/>
    <mergeCell ref="AO29:AP29"/>
    <mergeCell ref="AQ29:AR29"/>
    <mergeCell ref="AS29:AT29"/>
    <mergeCell ref="AU29:AV29"/>
    <mergeCell ref="AW29:AX29"/>
    <mergeCell ref="AY29:AZ29"/>
    <mergeCell ref="AC29:AD29"/>
    <mergeCell ref="AE29:AF29"/>
    <mergeCell ref="AG29:AH29"/>
    <mergeCell ref="AI29:AJ29"/>
    <mergeCell ref="AK29:AL29"/>
    <mergeCell ref="AM29:AN29"/>
    <mergeCell ref="Q29:R29"/>
    <mergeCell ref="S29:T29"/>
    <mergeCell ref="U29:V29"/>
    <mergeCell ref="W29:X29"/>
    <mergeCell ref="Y29:Z29"/>
    <mergeCell ref="AA29:AB29"/>
    <mergeCell ref="AU28:AZ28"/>
    <mergeCell ref="BA28:BF28"/>
    <mergeCell ref="BG28:BL28"/>
    <mergeCell ref="B29:C29"/>
    <mergeCell ref="D29:E29"/>
    <mergeCell ref="F29:G29"/>
    <mergeCell ref="H29:I29"/>
    <mergeCell ref="J29:K29"/>
    <mergeCell ref="L29:M29"/>
    <mergeCell ref="N29:O29"/>
    <mergeCell ref="AQ25:AT25"/>
    <mergeCell ref="AW25:AZ25"/>
    <mergeCell ref="BC25:BF25"/>
    <mergeCell ref="BI25:BL25"/>
    <mergeCell ref="A27:A28"/>
    <mergeCell ref="Q28:V28"/>
    <mergeCell ref="W28:AB28"/>
    <mergeCell ref="AC28:AH28"/>
    <mergeCell ref="AI28:AN28"/>
    <mergeCell ref="AO28:AT28"/>
    <mergeCell ref="BC24:BD24"/>
    <mergeCell ref="BE24:BF24"/>
    <mergeCell ref="BG24:BH24"/>
    <mergeCell ref="BI24:BJ24"/>
    <mergeCell ref="BK24:BL24"/>
    <mergeCell ref="B25:O25"/>
    <mergeCell ref="S25:V25"/>
    <mergeCell ref="Y25:AB25"/>
    <mergeCell ref="AE25:AH25"/>
    <mergeCell ref="AK25:AN25"/>
    <mergeCell ref="AQ24:AR24"/>
    <mergeCell ref="AS24:AT24"/>
    <mergeCell ref="AU24:AV24"/>
    <mergeCell ref="AW24:AX24"/>
    <mergeCell ref="AY24:AZ24"/>
    <mergeCell ref="BA24:BB24"/>
    <mergeCell ref="AE24:AF24"/>
    <mergeCell ref="AG24:AH24"/>
    <mergeCell ref="AI24:AJ24"/>
    <mergeCell ref="AK24:AL24"/>
    <mergeCell ref="AM24:AN24"/>
    <mergeCell ref="AO24:AP24"/>
    <mergeCell ref="S24:T24"/>
    <mergeCell ref="U24:V24"/>
    <mergeCell ref="W24:X24"/>
    <mergeCell ref="Y24:Z24"/>
    <mergeCell ref="AA24:AB24"/>
    <mergeCell ref="AC24:AD24"/>
    <mergeCell ref="BI17:BJ17"/>
    <mergeCell ref="BK17:BL17"/>
    <mergeCell ref="B24:C24"/>
    <mergeCell ref="D24:E24"/>
    <mergeCell ref="F24:G24"/>
    <mergeCell ref="H24:I24"/>
    <mergeCell ref="J24:K24"/>
    <mergeCell ref="L24:M24"/>
    <mergeCell ref="N24:O24"/>
    <mergeCell ref="Q24:R24"/>
    <mergeCell ref="AW17:AX17"/>
    <mergeCell ref="AY17:AZ17"/>
    <mergeCell ref="BA17:BB17"/>
    <mergeCell ref="BC17:BD17"/>
    <mergeCell ref="BE17:BF17"/>
    <mergeCell ref="BG17:BH17"/>
    <mergeCell ref="AK17:AL17"/>
    <mergeCell ref="AM17:AN17"/>
    <mergeCell ref="AO17:AP17"/>
    <mergeCell ref="AQ17:AR17"/>
    <mergeCell ref="AS17:AT17"/>
    <mergeCell ref="AU17:AV17"/>
    <mergeCell ref="Y17:Z17"/>
    <mergeCell ref="AA17:AB17"/>
    <mergeCell ref="AC17:AD17"/>
    <mergeCell ref="AE17:AF17"/>
    <mergeCell ref="AG17:AH17"/>
    <mergeCell ref="AI17:AJ17"/>
    <mergeCell ref="L17:M17"/>
    <mergeCell ref="N17:O17"/>
    <mergeCell ref="Q17:R17"/>
    <mergeCell ref="S17:T17"/>
    <mergeCell ref="U17:V17"/>
    <mergeCell ref="W17:X17"/>
    <mergeCell ref="BC16:BD16"/>
    <mergeCell ref="BE16:BF16"/>
    <mergeCell ref="BG16:BH16"/>
    <mergeCell ref="BI16:BJ16"/>
    <mergeCell ref="BK16:BL16"/>
    <mergeCell ref="B17:C17"/>
    <mergeCell ref="D17:E17"/>
    <mergeCell ref="F17:G17"/>
    <mergeCell ref="H17:I17"/>
    <mergeCell ref="J17:K17"/>
    <mergeCell ref="AQ16:AR16"/>
    <mergeCell ref="AS16:AT16"/>
    <mergeCell ref="AU16:AV16"/>
    <mergeCell ref="AW16:AX16"/>
    <mergeCell ref="AY16:AZ16"/>
    <mergeCell ref="BA16:BB16"/>
    <mergeCell ref="AE16:AF16"/>
    <mergeCell ref="AG16:AH16"/>
    <mergeCell ref="AI16:AJ16"/>
    <mergeCell ref="AK16:AL16"/>
    <mergeCell ref="AM16:AN16"/>
    <mergeCell ref="AO16:AP16"/>
    <mergeCell ref="S16:T16"/>
    <mergeCell ref="U16:V16"/>
    <mergeCell ref="W16:X16"/>
    <mergeCell ref="Y16:Z16"/>
    <mergeCell ref="AA16:AB16"/>
    <mergeCell ref="AC16:AD16"/>
    <mergeCell ref="BA15:BF15"/>
    <mergeCell ref="BG15:BL15"/>
    <mergeCell ref="B16:C16"/>
    <mergeCell ref="D16:E16"/>
    <mergeCell ref="F16:G16"/>
    <mergeCell ref="H16:I16"/>
    <mergeCell ref="J16:K16"/>
    <mergeCell ref="L16:M16"/>
    <mergeCell ref="N16:O16"/>
    <mergeCell ref="Q16:R16"/>
    <mergeCell ref="AW12:AZ12"/>
    <mergeCell ref="BC12:BF12"/>
    <mergeCell ref="BI12:BL12"/>
    <mergeCell ref="A14:A15"/>
    <mergeCell ref="Q15:V15"/>
    <mergeCell ref="W15:AB15"/>
    <mergeCell ref="AC15:AH15"/>
    <mergeCell ref="AI15:AN15"/>
    <mergeCell ref="AO15:AT15"/>
    <mergeCell ref="AU15:AZ15"/>
    <mergeCell ref="BE11:BF11"/>
    <mergeCell ref="BG11:BH11"/>
    <mergeCell ref="BI11:BJ11"/>
    <mergeCell ref="BK11:BL11"/>
    <mergeCell ref="B12:O12"/>
    <mergeCell ref="S12:V12"/>
    <mergeCell ref="Y12:AB12"/>
    <mergeCell ref="AE12:AH12"/>
    <mergeCell ref="AK12:AN12"/>
    <mergeCell ref="AQ12:AT12"/>
    <mergeCell ref="AS11:AT11"/>
    <mergeCell ref="AU11:AV11"/>
    <mergeCell ref="AW11:AX11"/>
    <mergeCell ref="AY11:AZ11"/>
    <mergeCell ref="BA11:BB11"/>
    <mergeCell ref="BC11:BD11"/>
    <mergeCell ref="AG11:AH11"/>
    <mergeCell ref="AI11:AJ11"/>
    <mergeCell ref="AK11:AL11"/>
    <mergeCell ref="AM11:AN11"/>
    <mergeCell ref="AO11:AP11"/>
    <mergeCell ref="AQ11:AR11"/>
    <mergeCell ref="U11:V11"/>
    <mergeCell ref="W11:X11"/>
    <mergeCell ref="Y11:Z11"/>
    <mergeCell ref="AA11:AB11"/>
    <mergeCell ref="AC11:AD11"/>
    <mergeCell ref="AE11:AF11"/>
    <mergeCell ref="BK4:BL4"/>
    <mergeCell ref="B11:C11"/>
    <mergeCell ref="D11:E11"/>
    <mergeCell ref="F11:G11"/>
    <mergeCell ref="H11:I11"/>
    <mergeCell ref="J11:K11"/>
    <mergeCell ref="L11:M11"/>
    <mergeCell ref="N11:O11"/>
    <mergeCell ref="Q11:R11"/>
    <mergeCell ref="S11:T11"/>
    <mergeCell ref="AY4:AZ4"/>
    <mergeCell ref="BA4:BB4"/>
    <mergeCell ref="BC4:BD4"/>
    <mergeCell ref="BE4:BF4"/>
    <mergeCell ref="BG4:BH4"/>
    <mergeCell ref="BI4:BJ4"/>
    <mergeCell ref="AM4:AN4"/>
    <mergeCell ref="AO4:AP4"/>
    <mergeCell ref="AQ4:AR4"/>
    <mergeCell ref="AS4:AT4"/>
    <mergeCell ref="AU4:AV4"/>
    <mergeCell ref="AW4:AX4"/>
    <mergeCell ref="AA4:AB4"/>
    <mergeCell ref="AC4:AD4"/>
    <mergeCell ref="AE4:AF4"/>
    <mergeCell ref="AG4:AH4"/>
    <mergeCell ref="AI4:AJ4"/>
    <mergeCell ref="AK4:AL4"/>
    <mergeCell ref="N4:O4"/>
    <mergeCell ref="Q4:R4"/>
    <mergeCell ref="S4:T4"/>
    <mergeCell ref="U4:V4"/>
    <mergeCell ref="W4:X4"/>
    <mergeCell ref="Y4:Z4"/>
    <mergeCell ref="B4:C4"/>
    <mergeCell ref="D4:E4"/>
    <mergeCell ref="F4:G4"/>
    <mergeCell ref="H4:I4"/>
    <mergeCell ref="J4:K4"/>
    <mergeCell ref="L4:M4"/>
    <mergeCell ref="BA3:BB3"/>
    <mergeCell ref="BC3:BD3"/>
    <mergeCell ref="BE3:BF3"/>
    <mergeCell ref="BG3:BH3"/>
    <mergeCell ref="BI3:BJ3"/>
    <mergeCell ref="BK3:BL3"/>
    <mergeCell ref="AO3:AP3"/>
    <mergeCell ref="AQ3:AR3"/>
    <mergeCell ref="AS3:AT3"/>
    <mergeCell ref="AU3:AV3"/>
    <mergeCell ref="AW3:AX3"/>
    <mergeCell ref="AY3:AZ3"/>
    <mergeCell ref="AC3:AD3"/>
    <mergeCell ref="AE3:AF3"/>
    <mergeCell ref="AG3:AH3"/>
    <mergeCell ref="AI3:AJ3"/>
    <mergeCell ref="AK3:AL3"/>
    <mergeCell ref="AM3:AN3"/>
    <mergeCell ref="Q3:R3"/>
    <mergeCell ref="S3:T3"/>
    <mergeCell ref="U3:V3"/>
    <mergeCell ref="W3:X3"/>
    <mergeCell ref="Y3:Z3"/>
    <mergeCell ref="AA3:AB3"/>
    <mergeCell ref="AU2:AZ2"/>
    <mergeCell ref="BA2:BF2"/>
    <mergeCell ref="BG2:BL2"/>
    <mergeCell ref="B3:C3"/>
    <mergeCell ref="D3:E3"/>
    <mergeCell ref="F3:G3"/>
    <mergeCell ref="H3:I3"/>
    <mergeCell ref="J3:K3"/>
    <mergeCell ref="L3:M3"/>
    <mergeCell ref="N3:O3"/>
    <mergeCell ref="A1:A2"/>
    <mergeCell ref="Q2:V2"/>
    <mergeCell ref="W2:AB2"/>
    <mergeCell ref="AC2:AH2"/>
    <mergeCell ref="AI2:AN2"/>
    <mergeCell ref="AO2:A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Hadronic</vt:lpstr>
      <vt:lpstr>Semileptonic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Fernando Rodríguez Cruz</dc:creator>
  <cp:lastModifiedBy>Cristian Fernando Rodríguez Cruz</cp:lastModifiedBy>
  <dcterms:created xsi:type="dcterms:W3CDTF">2015-06-05T18:19:34Z</dcterms:created>
  <dcterms:modified xsi:type="dcterms:W3CDTF">2022-09-08T00:49:20Z</dcterms:modified>
</cp:coreProperties>
</file>