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e\Documents\1A\"/>
    </mc:Choice>
  </mc:AlternateContent>
  <bookViews>
    <workbookView xWindow="0" yWindow="0" windowWidth="9450" windowHeight="735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B15" i="1"/>
  <c r="B14" i="1"/>
  <c r="B13" i="1"/>
  <c r="C12" i="1"/>
  <c r="D12" i="1"/>
  <c r="E12" i="1"/>
  <c r="B12" i="1"/>
  <c r="B11" i="1"/>
  <c r="E11" i="1"/>
  <c r="C11" i="1"/>
  <c r="D11" i="1"/>
  <c r="G2" i="1"/>
  <c r="G3" i="1"/>
  <c r="G4" i="1"/>
  <c r="G5" i="1"/>
  <c r="G6" i="1"/>
  <c r="G7" i="1"/>
  <c r="G8" i="1"/>
  <c r="G9" i="1"/>
  <c r="G10" i="1"/>
  <c r="F5" i="1"/>
  <c r="F6" i="1"/>
  <c r="F7" i="1"/>
  <c r="F8" i="1"/>
  <c r="F9" i="1"/>
  <c r="F10" i="1"/>
  <c r="F4" i="1"/>
  <c r="F3" i="1"/>
  <c r="F2" i="1"/>
  <c r="F12" i="1" s="1"/>
  <c r="G12" i="1" l="1"/>
</calcChain>
</file>

<file path=xl/sharedStrings.xml><?xml version="1.0" encoding="utf-8"?>
<sst xmlns="http://schemas.openxmlformats.org/spreadsheetml/2006/main" count="22" uniqueCount="22">
  <si>
    <t>Villes</t>
  </si>
  <si>
    <t>Superficie</t>
  </si>
  <si>
    <t>Population</t>
  </si>
  <si>
    <t>Voitures</t>
  </si>
  <si>
    <t>Véhicules utilitaires</t>
  </si>
  <si>
    <t>Surface /Habitant</t>
  </si>
  <si>
    <t>Véhicules /Habitant</t>
  </si>
  <si>
    <t>Lyon (69)</t>
  </si>
  <si>
    <t>Marseille (13)</t>
  </si>
  <si>
    <t>Valloire (73)</t>
  </si>
  <si>
    <t>Arles (13)</t>
  </si>
  <si>
    <t>Toulouse (31)</t>
  </si>
  <si>
    <t>Clermont-Ferrand (63)</t>
  </si>
  <si>
    <t>Paris (75)</t>
  </si>
  <si>
    <t>Stes-Maries-de-la-Mer</t>
  </si>
  <si>
    <t>Maripasoula (Guyane)</t>
  </si>
  <si>
    <t>TOTAUX :</t>
  </si>
  <si>
    <t>MOYENNES :</t>
  </si>
  <si>
    <t>Maxi :</t>
  </si>
  <si>
    <t>Min :</t>
  </si>
  <si>
    <t>Nb de villes</t>
  </si>
  <si>
    <t>(Valeurs fantaisistes)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</si>
</sst>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"/>
    <numFmt numFmtId="165" formatCode="_-* #,##0\ _€_-;\-* #,##0\ _€_-;_-* &quot;-&quot;??\ _€_-;_-@_-"/>
    <numFmt numFmtId="166" formatCode="#,##0&quot; km²&quot;"/>
    <numFmt numFmtId="167" formatCode="#,##0&quot; hab.&quot;"/>
    <numFmt numFmtId="168" formatCode="#,##0.0&quot; m²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3" fontId="0" fillId="0" borderId="2" xfId="0" applyNumberFormat="1" applyBorder="1"/>
    <xf numFmtId="0" fontId="2" fillId="0" borderId="2" xfId="0" applyFont="1" applyBorder="1"/>
    <xf numFmtId="0" fontId="2" fillId="0" borderId="3" xfId="0" applyFont="1" applyBorder="1"/>
    <xf numFmtId="3" fontId="0" fillId="0" borderId="6" xfId="0" applyNumberFormat="1" applyBorder="1"/>
    <xf numFmtId="0" fontId="0" fillId="0" borderId="6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5" fontId="0" fillId="0" borderId="0" xfId="1" applyNumberFormat="1" applyFont="1"/>
    <xf numFmtId="43" fontId="2" fillId="0" borderId="8" xfId="1" applyFont="1" applyBorder="1"/>
    <xf numFmtId="164" fontId="2" fillId="3" borderId="2" xfId="0" applyNumberFormat="1" applyFont="1" applyFill="1" applyBorder="1"/>
    <xf numFmtId="3" fontId="2" fillId="3" borderId="1" xfId="1" applyNumberFormat="1" applyFont="1" applyFill="1" applyBorder="1" applyAlignment="1">
      <alignment horizontal="right" vertical="center"/>
    </xf>
    <xf numFmtId="3" fontId="2" fillId="3" borderId="5" xfId="1" applyNumberFormat="1" applyFont="1" applyFill="1" applyBorder="1" applyAlignment="1">
      <alignment horizontal="right" vertical="center"/>
    </xf>
    <xf numFmtId="1" fontId="2" fillId="3" borderId="1" xfId="1" applyNumberFormat="1" applyFont="1" applyFill="1" applyBorder="1"/>
    <xf numFmtId="164" fontId="2" fillId="3" borderId="3" xfId="1" applyNumberFormat="1" applyFont="1" applyFill="1" applyBorder="1"/>
    <xf numFmtId="3" fontId="2" fillId="3" borderId="1" xfId="1" applyNumberFormat="1" applyFont="1" applyFill="1" applyBorder="1"/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166" fontId="0" fillId="0" borderId="2" xfId="0" applyNumberFormat="1" applyBorder="1"/>
    <xf numFmtId="166" fontId="2" fillId="3" borderId="1" xfId="1" applyNumberFormat="1" applyFont="1" applyFill="1" applyBorder="1" applyAlignment="1">
      <alignment horizontal="right" vertical="center"/>
    </xf>
    <xf numFmtId="166" fontId="2" fillId="3" borderId="1" xfId="1" applyNumberFormat="1" applyFont="1" applyFill="1" applyBorder="1"/>
    <xf numFmtId="167" fontId="0" fillId="0" borderId="2" xfId="0" applyNumberFormat="1" applyBorder="1"/>
    <xf numFmtId="167" fontId="2" fillId="3" borderId="1" xfId="1" applyNumberFormat="1" applyFont="1" applyFill="1" applyBorder="1" applyAlignment="1">
      <alignment horizontal="right" vertical="center"/>
    </xf>
    <xf numFmtId="167" fontId="2" fillId="3" borderId="1" xfId="1" applyNumberFormat="1" applyFont="1" applyFill="1" applyBorder="1"/>
    <xf numFmtId="168" fontId="2" fillId="0" borderId="9" xfId="1" applyNumberFormat="1" applyFont="1" applyBorder="1"/>
    <xf numFmtId="168" fontId="2" fillId="3" borderId="3" xfId="1" applyNumberFormat="1" applyFont="1" applyFill="1" applyBorder="1"/>
    <xf numFmtId="168" fontId="0" fillId="3" borderId="7" xfId="0" applyNumberFormat="1" applyFill="1" applyBorder="1" applyAlignment="1"/>
    <xf numFmtId="168" fontId="0" fillId="3" borderId="7" xfId="0" applyNumberFormat="1" applyFill="1" applyBorder="1"/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Etude des villes de 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30002153666749"/>
          <c:y val="0.23652777777777778"/>
          <c:w val="0.6236329731632112"/>
          <c:h val="0.36052347623213765"/>
        </c:manualLayout>
      </c:layout>
      <c:lineChart>
        <c:grouping val="standard"/>
        <c:varyColors val="0"/>
        <c:ser>
          <c:idx val="0"/>
          <c:order val="0"/>
          <c:tx>
            <c:v>Surface/habitant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Feuil1!$A$2:$A$10</c:f>
              <c:strCache>
                <c:ptCount val="9"/>
                <c:pt idx="0">
                  <c:v>Lyon (69)</c:v>
                </c:pt>
                <c:pt idx="1">
                  <c:v>Marseille (13)</c:v>
                </c:pt>
                <c:pt idx="2">
                  <c:v>Valloire (73)</c:v>
                </c:pt>
                <c:pt idx="3">
                  <c:v>Arles (13)</c:v>
                </c:pt>
                <c:pt idx="4">
                  <c:v>Toulouse (31)</c:v>
                </c:pt>
                <c:pt idx="5">
                  <c:v>Clermont-Ferrand (63)</c:v>
                </c:pt>
                <c:pt idx="6">
                  <c:v>Paris (75)</c:v>
                </c:pt>
                <c:pt idx="7">
                  <c:v>Stes-Maries-de-la-Mer</c:v>
                </c:pt>
                <c:pt idx="8">
                  <c:v>Maripasoula (Guyane)</c:v>
                </c:pt>
              </c:strCache>
            </c:strRef>
          </c:cat>
          <c:val>
            <c:numRef>
              <c:f>Feuil1!$F$2:$F$10</c:f>
              <c:numCache>
                <c:formatCode>#\ ##0.0" m²"</c:formatCode>
                <c:ptCount val="9"/>
                <c:pt idx="0">
                  <c:v>105.55298535283893</c:v>
                </c:pt>
                <c:pt idx="1">
                  <c:v>302.19776774910315</c:v>
                </c:pt>
                <c:pt idx="2">
                  <c:v>109424.92012779553</c:v>
                </c:pt>
                <c:pt idx="3">
                  <c:v>15039.530782491529</c:v>
                </c:pt>
                <c:pt idx="4">
                  <c:v>302.33076522991229</c:v>
                </c:pt>
                <c:pt idx="5">
                  <c:v>313.51619347594675</c:v>
                </c:pt>
                <c:pt idx="6">
                  <c:v>49.391984668727957</c:v>
                </c:pt>
                <c:pt idx="7">
                  <c:v>151883.35358444715</c:v>
                </c:pt>
                <c:pt idx="8">
                  <c:v>5027382.256297919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707336"/>
        <c:axId val="255708512"/>
      </c:lineChart>
      <c:lineChart>
        <c:grouping val="standard"/>
        <c:varyColors val="0"/>
        <c:ser>
          <c:idx val="1"/>
          <c:order val="1"/>
          <c:tx>
            <c:v>Véhicules/Habitant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Feuil1!$A$2:$A$10</c:f>
              <c:strCache>
                <c:ptCount val="9"/>
                <c:pt idx="0">
                  <c:v>Lyon (69)</c:v>
                </c:pt>
                <c:pt idx="1">
                  <c:v>Marseille (13)</c:v>
                </c:pt>
                <c:pt idx="2">
                  <c:v>Valloire (73)</c:v>
                </c:pt>
                <c:pt idx="3">
                  <c:v>Arles (13)</c:v>
                </c:pt>
                <c:pt idx="4">
                  <c:v>Toulouse (31)</c:v>
                </c:pt>
                <c:pt idx="5">
                  <c:v>Clermont-Ferrand (63)</c:v>
                </c:pt>
                <c:pt idx="6">
                  <c:v>Paris (75)</c:v>
                </c:pt>
                <c:pt idx="7">
                  <c:v>Stes-Maries-de-la-Mer</c:v>
                </c:pt>
                <c:pt idx="8">
                  <c:v>Maripasoula (Guyane)</c:v>
                </c:pt>
              </c:strCache>
            </c:strRef>
          </c:cat>
          <c:val>
            <c:numRef>
              <c:f>Feuil1!$G$2:$G$10</c:f>
              <c:numCache>
                <c:formatCode>0.000</c:formatCode>
                <c:ptCount val="9"/>
                <c:pt idx="0">
                  <c:v>1.9866958322291444</c:v>
                </c:pt>
                <c:pt idx="1">
                  <c:v>1.2010731155586709</c:v>
                </c:pt>
                <c:pt idx="2">
                  <c:v>0.91214057507987223</c:v>
                </c:pt>
                <c:pt idx="3">
                  <c:v>4.6466007490042998</c:v>
                </c:pt>
                <c:pt idx="4">
                  <c:v>1.9045992708191883</c:v>
                </c:pt>
                <c:pt idx="5">
                  <c:v>2.6118888256995785</c:v>
                </c:pt>
                <c:pt idx="6">
                  <c:v>1.3465431020330212</c:v>
                </c:pt>
                <c:pt idx="7">
                  <c:v>9</c:v>
                </c:pt>
                <c:pt idx="8">
                  <c:v>5.2026286966046003E-3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56880"/>
        <c:axId val="253448728"/>
      </c:lineChart>
      <c:catAx>
        <c:axId val="2557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708512"/>
        <c:crosses val="autoZero"/>
        <c:auto val="1"/>
        <c:lblAlgn val="ctr"/>
        <c:lblOffset val="100"/>
        <c:noMultiLvlLbl val="0"/>
      </c:catAx>
      <c:valAx>
        <c:axId val="255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Surface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&quot; m²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707336"/>
        <c:crosses val="autoZero"/>
        <c:crossBetween val="between"/>
      </c:valAx>
      <c:valAx>
        <c:axId val="253448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Voitures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656880"/>
        <c:crosses val="max"/>
        <c:crossBetween val="between"/>
        <c:majorUnit val="1"/>
        <c:minorUnit val="1"/>
      </c:valAx>
      <c:catAx>
        <c:axId val="25665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448728"/>
        <c:crossesAt val="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19701848476412"/>
          <c:y val="0.10705963837853603"/>
          <c:w val="0.5762581878732803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282574</xdr:colOff>
      <xdr:row>15</xdr:row>
      <xdr:rowOff>107950</xdr:rowOff>
    </xdr:from>
    <xdr:to>
      <xdr:col>6</xdr:col>
      <xdr:colOff>152399</xdr:colOff>
      <xdr:row>30</xdr:row>
      <xdr:rowOff>88900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view="pageLayout" zoomScaleNormal="100" workbookViewId="0">
      <selection activeCell="H5" sqref="H5"/>
    </sheetView>
  </sheetViews>
  <sheetFormatPr baseColWidth="10" defaultColWidth="18.6328125" defaultRowHeight="14.5" x14ac:dyDescent="0.35"/>
  <cols>
    <col min="1" max="1" width="19.54296875" customWidth="1"/>
    <col min="2" max="7" width="13.6328125" customWidth="1"/>
  </cols>
  <sheetData>
    <row r="1" spans="1:7" ht="29" x14ac:dyDescent="0.35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9" t="s">
        <v>6</v>
      </c>
    </row>
    <row r="2" spans="1:7" x14ac:dyDescent="0.35">
      <c r="A2" s="1" t="s">
        <v>7</v>
      </c>
      <c r="B2" s="22">
        <v>47</v>
      </c>
      <c r="C2" s="25">
        <v>445274</v>
      </c>
      <c r="D2" s="2">
        <v>685374</v>
      </c>
      <c r="E2" s="5">
        <v>199250</v>
      </c>
      <c r="F2" s="30">
        <f>B2*10^6/C2</f>
        <v>105.55298535283893</v>
      </c>
      <c r="G2" s="14">
        <f>(D2+E2)/C2</f>
        <v>1.9866958322291444</v>
      </c>
    </row>
    <row r="3" spans="1:7" x14ac:dyDescent="0.35">
      <c r="A3" s="1" t="s">
        <v>8</v>
      </c>
      <c r="B3" s="22">
        <v>241</v>
      </c>
      <c r="C3" s="25">
        <v>797491</v>
      </c>
      <c r="D3" s="2">
        <v>598640</v>
      </c>
      <c r="E3" s="5">
        <v>359205</v>
      </c>
      <c r="F3" s="31">
        <f t="shared" ref="F3" si="0">B3*10^6/C3</f>
        <v>302.19776774910315</v>
      </c>
      <c r="G3" s="14">
        <f t="shared" ref="G3:G10" si="1">(D3+E3)/C3</f>
        <v>1.2010731155586709</v>
      </c>
    </row>
    <row r="4" spans="1:7" x14ac:dyDescent="0.35">
      <c r="A4" s="1" t="s">
        <v>9</v>
      </c>
      <c r="B4" s="22">
        <v>137</v>
      </c>
      <c r="C4" s="25">
        <v>1252</v>
      </c>
      <c r="D4" s="2">
        <v>1040</v>
      </c>
      <c r="E4" s="6">
        <v>102</v>
      </c>
      <c r="F4" s="31">
        <f>B4*10^6/C4</f>
        <v>109424.92012779553</v>
      </c>
      <c r="G4" s="14">
        <f t="shared" si="1"/>
        <v>0.91214057507987223</v>
      </c>
    </row>
    <row r="5" spans="1:7" x14ac:dyDescent="0.35">
      <c r="A5" s="1" t="s">
        <v>10</v>
      </c>
      <c r="B5" s="22">
        <v>759</v>
      </c>
      <c r="C5" s="25">
        <v>50467</v>
      </c>
      <c r="D5" s="2">
        <v>135000</v>
      </c>
      <c r="E5" s="5">
        <v>99500</v>
      </c>
      <c r="F5" s="31">
        <f t="shared" ref="F5:F10" si="2">B5*10^6/C5</f>
        <v>15039.530782491529</v>
      </c>
      <c r="G5" s="14">
        <f t="shared" si="1"/>
        <v>4.6466007490042998</v>
      </c>
    </row>
    <row r="6" spans="1:7" x14ac:dyDescent="0.35">
      <c r="A6" s="1" t="s">
        <v>11</v>
      </c>
      <c r="B6" s="22">
        <v>118</v>
      </c>
      <c r="C6" s="25">
        <v>390301</v>
      </c>
      <c r="D6" s="2">
        <v>486302</v>
      </c>
      <c r="E6" s="5">
        <v>257065</v>
      </c>
      <c r="F6" s="31">
        <f t="shared" si="2"/>
        <v>302.33076522991229</v>
      </c>
      <c r="G6" s="14">
        <f t="shared" si="1"/>
        <v>1.9045992708191883</v>
      </c>
    </row>
    <row r="7" spans="1:7" x14ac:dyDescent="0.35">
      <c r="A7" s="1" t="s">
        <v>12</v>
      </c>
      <c r="B7" s="22">
        <v>43</v>
      </c>
      <c r="C7" s="25">
        <v>137154</v>
      </c>
      <c r="D7" s="2">
        <v>258645</v>
      </c>
      <c r="E7" s="5">
        <v>99586</v>
      </c>
      <c r="F7" s="31">
        <f t="shared" si="2"/>
        <v>313.51619347594675</v>
      </c>
      <c r="G7" s="14">
        <f t="shared" si="1"/>
        <v>2.6118888256995785</v>
      </c>
    </row>
    <row r="8" spans="1:7" x14ac:dyDescent="0.35">
      <c r="A8" s="1" t="s">
        <v>13</v>
      </c>
      <c r="B8" s="22">
        <v>105</v>
      </c>
      <c r="C8" s="25">
        <v>2125851</v>
      </c>
      <c r="D8" s="2">
        <v>1865000</v>
      </c>
      <c r="E8" s="5">
        <v>997550</v>
      </c>
      <c r="F8" s="31">
        <f t="shared" si="2"/>
        <v>49.391984668727957</v>
      </c>
      <c r="G8" s="14">
        <f t="shared" si="1"/>
        <v>1.3465431020330212</v>
      </c>
    </row>
    <row r="9" spans="1:7" x14ac:dyDescent="0.35">
      <c r="A9" s="1" t="s">
        <v>14</v>
      </c>
      <c r="B9" s="22">
        <v>375</v>
      </c>
      <c r="C9" s="25">
        <v>2469</v>
      </c>
      <c r="D9" s="2">
        <v>12634</v>
      </c>
      <c r="E9" s="5">
        <v>9587</v>
      </c>
      <c r="F9" s="31">
        <f t="shared" si="2"/>
        <v>151883.35358444715</v>
      </c>
      <c r="G9" s="14">
        <f t="shared" si="1"/>
        <v>9</v>
      </c>
    </row>
    <row r="10" spans="1:7" x14ac:dyDescent="0.35">
      <c r="A10" s="1" t="s">
        <v>15</v>
      </c>
      <c r="B10" s="22">
        <v>18360</v>
      </c>
      <c r="C10" s="25">
        <v>3652</v>
      </c>
      <c r="D10" s="2">
        <v>18</v>
      </c>
      <c r="E10" s="5">
        <v>1</v>
      </c>
      <c r="F10" s="31">
        <f t="shared" si="2"/>
        <v>5027382.256297919</v>
      </c>
      <c r="G10" s="14">
        <f t="shared" si="1"/>
        <v>5.2026286966046003E-3</v>
      </c>
    </row>
    <row r="11" spans="1:7" x14ac:dyDescent="0.35">
      <c r="A11" s="3" t="s">
        <v>16</v>
      </c>
      <c r="B11" s="23">
        <f>SUM(B2:B10)</f>
        <v>20185</v>
      </c>
      <c r="C11" s="26">
        <f>SUM(C2:C10)</f>
        <v>3953911</v>
      </c>
      <c r="D11" s="15">
        <f>SUM(D2:D10)</f>
        <v>4042653</v>
      </c>
      <c r="E11" s="16">
        <f>SUM(E2:E10)</f>
        <v>2021846</v>
      </c>
      <c r="F11" s="28"/>
      <c r="G11" s="13"/>
    </row>
    <row r="12" spans="1:7" x14ac:dyDescent="0.35">
      <c r="A12" s="4" t="s">
        <v>17</v>
      </c>
      <c r="B12" s="24">
        <f>AVERAGE(B2:B10)</f>
        <v>2242.7777777777778</v>
      </c>
      <c r="C12" s="27">
        <f t="shared" ref="C12:G12" si="3">AVERAGE(C2:C10)</f>
        <v>439323.44444444444</v>
      </c>
      <c r="D12" s="17">
        <f t="shared" si="3"/>
        <v>449183.66666666669</v>
      </c>
      <c r="E12" s="17">
        <f t="shared" si="3"/>
        <v>224649.55555555556</v>
      </c>
      <c r="F12" s="29">
        <f t="shared" si="3"/>
        <v>589422.56116545887</v>
      </c>
      <c r="G12" s="18">
        <f t="shared" si="3"/>
        <v>2.62386045545782</v>
      </c>
    </row>
    <row r="13" spans="1:7" x14ac:dyDescent="0.35">
      <c r="A13" s="20" t="s">
        <v>18</v>
      </c>
      <c r="B13" s="24">
        <f>MAX(B2:B10)</f>
        <v>18360</v>
      </c>
      <c r="C13" s="27">
        <f>MAX(C2:C10)</f>
        <v>2125851</v>
      </c>
      <c r="D13" s="32" t="s">
        <v>21</v>
      </c>
      <c r="E13" s="33"/>
    </row>
    <row r="14" spans="1:7" x14ac:dyDescent="0.35">
      <c r="A14" s="21" t="s">
        <v>19</v>
      </c>
      <c r="B14" s="24">
        <f>MIN(B2:B10)</f>
        <v>43</v>
      </c>
      <c r="C14" s="27">
        <f>MIN(C2:C10)</f>
        <v>1252</v>
      </c>
    </row>
    <row r="15" spans="1:7" x14ac:dyDescent="0.35">
      <c r="A15" s="21" t="s">
        <v>20</v>
      </c>
      <c r="B15" s="19">
        <f>COUNT(B2:B10)</f>
        <v>9</v>
      </c>
      <c r="C15" s="12"/>
    </row>
  </sheetData>
  <mergeCells count="1">
    <mergeCell ref="D13:E13"/>
  </mergeCells>
  <printOptions horizontalCentered="1" verticalCentered="1"/>
  <pageMargins left="0.7" right="0.7" top="0.75" bottom="0.75" header="0.3" footer="0.3"/>
  <pageSetup paperSize="9" orientation="landscape" r:id="rId1"/>
  <headerFooter>
    <oddHeader>&amp;LISARA Lyon&amp;C&amp;14Etude des villes de France&amp;11
Projet de 1ère année&amp;R&amp;D</oddHeader>
    <oddFooter>&amp;LZecchini Justine&amp;CPromo 47 - Groupe 2&amp;R&amp;F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Zecchini</dc:creator>
  <cp:lastModifiedBy>Justine Zecchini</cp:lastModifiedBy>
  <cp:lastPrinted>2015-05-22T10:31:54Z</cp:lastPrinted>
  <dcterms:created xsi:type="dcterms:W3CDTF">2015-05-16T19:12:26Z</dcterms:created>
  <dcterms:modified xsi:type="dcterms:W3CDTF">2015-05-22T10:40:40Z</dcterms:modified>
</cp:coreProperties>
</file>