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kAnalysis_t1" sheetId="1" r:id="rId3"/>
  </sheets>
  <definedNames/>
  <calcPr/>
</workbook>
</file>

<file path=xl/sharedStrings.xml><?xml version="1.0" encoding="utf-8"?>
<sst xmlns="http://schemas.openxmlformats.org/spreadsheetml/2006/main" count="344" uniqueCount="151">
  <si>
    <t>Input data</t>
  </si>
  <si>
    <t>mw</t>
  </si>
  <si>
    <t>server</t>
  </si>
  <si>
    <t>worker</t>
  </si>
  <si>
    <t>rep</t>
  </si>
  <si>
    <t>write_rt</t>
  </si>
  <si>
    <t>read_rt</t>
  </si>
  <si>
    <t>write_tp</t>
  </si>
  <si>
    <t>read_tp</t>
  </si>
  <si>
    <t>A (server)</t>
  </si>
  <si>
    <t>B (mw)</t>
  </si>
  <si>
    <t>C (workers)</t>
  </si>
  <si>
    <t>1</t>
  </si>
  <si>
    <t>8</t>
  </si>
  <si>
    <t>18.256469576719574</t>
  </si>
  <si>
    <t>65.60790753781951</t>
  </si>
  <si>
    <t>9644.124603174605</t>
  </si>
  <si>
    <t>2923.6138497652587</t>
  </si>
  <si>
    <t>2</t>
  </si>
  <si>
    <t>20.34412505815675</t>
  </si>
  <si>
    <t>65.59916601460617</t>
  </si>
  <si>
    <t>9441.055735312775</t>
  </si>
  <si>
    <t>2924.2959702660405</t>
  </si>
  <si>
    <t>3</t>
  </si>
  <si>
    <t>19.545357822611347</t>
  </si>
  <si>
    <t>65.55389539187075</t>
  </si>
  <si>
    <t>9825.13228016749</t>
  </si>
  <si>
    <t>2926.135579241213</t>
  </si>
  <si>
    <t>32</t>
  </si>
  <si>
    <t>15.679770474700055</t>
  </si>
  <si>
    <t>65.38426382368284</t>
  </si>
  <si>
    <t>10433.065923317685</t>
  </si>
  <si>
    <t>2933.9553990610325</t>
  </si>
  <si>
    <t>17.524518268268267</t>
  </si>
  <si>
    <t>65.46930555555555</t>
  </si>
  <si>
    <t>10964.817942942944</t>
  </si>
  <si>
    <t>2929.5</t>
  </si>
  <si>
    <t>17.221669204415686</t>
  </si>
  <si>
    <t>65.42790818988003</t>
  </si>
  <si>
    <t>10922.447087933004</t>
  </si>
  <si>
    <t>2931.764866979656</t>
  </si>
  <si>
    <t>25.1659013943521</t>
  </si>
  <si>
    <t>21.839408581116327</t>
  </si>
  <si>
    <t>7634.749085352959</t>
  </si>
  <si>
    <t>8788.297143974962</t>
  </si>
  <si>
    <t>25.058811945748573</t>
  </si>
  <si>
    <t>21.834622122122127</t>
  </si>
  <si>
    <t>7700.8855633802805</t>
  </si>
  <si>
    <t>8789.781156156156</t>
  </si>
  <si>
    <t>25.51510628586332</t>
  </si>
  <si>
    <t>21.8173428534168</t>
  </si>
  <si>
    <t>7535.1161971831</t>
  </si>
  <si>
    <t>8797.26447574335</t>
  </si>
  <si>
    <t>24.41279488996038</t>
  </si>
  <si>
    <t>21.828452642783628</t>
  </si>
  <si>
    <t>7861.486766696275</t>
  </si>
  <si>
    <t>8793.291555640148</t>
  </si>
  <si>
    <t>24.40214041506295</t>
  </si>
  <si>
    <t>21.81672313158229</t>
  </si>
  <si>
    <t>7865.538055661294</t>
  </si>
  <si>
    <t>8797.217167872097</t>
  </si>
  <si>
    <t>24.03177621283255</t>
  </si>
  <si>
    <t>21.810476983833148</t>
  </si>
  <si>
    <t>7867.055555555556</t>
  </si>
  <si>
    <t>8799.301554979636</t>
  </si>
  <si>
    <t>13.195437290409119</t>
  </si>
  <si>
    <t>65.48387976004175</t>
  </si>
  <si>
    <t>14402.166599597584</t>
  </si>
  <si>
    <t>2927.9465962441313</t>
  </si>
  <si>
    <t>13.578125763842314</t>
  </si>
  <si>
    <t>65.46580725091289</t>
  </si>
  <si>
    <t>14140.772775542142</t>
  </si>
  <si>
    <t>2928.9158841940525</t>
  </si>
  <si>
    <t>13.314395605112155</t>
  </si>
  <si>
    <t>65.44224243609807</t>
  </si>
  <si>
    <t>14425.31976302258</t>
  </si>
  <si>
    <t>2928.745305164319</t>
  </si>
  <si>
    <t>10.820730829420972</t>
  </si>
  <si>
    <t>65.48541666666667</t>
  </si>
  <si>
    <t>17745.81210038006</t>
  </si>
  <si>
    <t>2928.814945226917</t>
  </si>
  <si>
    <t>10.816551605931888</t>
  </si>
  <si>
    <t>65.49895735524255</t>
  </si>
  <si>
    <t>17755.519405320814</t>
  </si>
  <si>
    <t>2929.72848200313</t>
  </si>
  <si>
    <t>10.813631651017218</t>
  </si>
  <si>
    <t>65.46292970787688</t>
  </si>
  <si>
    <t>17756.86521909233</t>
  </si>
  <si>
    <t>2929.9389671361505</t>
  </si>
  <si>
    <t>16.526826263134364</t>
  </si>
  <si>
    <t>21.825713996944632</t>
  </si>
  <si>
    <t>11624.988179074448</t>
  </si>
  <si>
    <t>8792.839308070646</t>
  </si>
  <si>
    <t>16.390254629629627</t>
  </si>
  <si>
    <t>22.33215571205008</t>
  </si>
  <si>
    <t>11718.586267605637</t>
  </si>
  <si>
    <t>8683.527190923318</t>
  </si>
  <si>
    <t>16.870388628064685</t>
  </si>
  <si>
    <t>21.82700530963559</t>
  </si>
  <si>
    <t>11394.86169796557</t>
  </si>
  <si>
    <t>8792.201212832551</t>
  </si>
  <si>
    <t>12.290785285788806</t>
  </si>
  <si>
    <t>21.848293632163355</t>
  </si>
  <si>
    <t>15620.515492957747</t>
  </si>
  <si>
    <t>8790.045919964228</t>
  </si>
  <si>
    <t>12.301755952380953</t>
  </si>
  <si>
    <t>21.82560348200313</t>
  </si>
  <si>
    <t>15607.525396825398</t>
  </si>
  <si>
    <t>8792.732981220657</t>
  </si>
  <si>
    <t>12.43977257992399</t>
  </si>
  <si>
    <t>21.820904594232058</t>
  </si>
  <si>
    <t>15443.683450704224</t>
  </si>
  <si>
    <t>8796.492700648334</t>
  </si>
  <si>
    <t>Write-only tp</t>
  </si>
  <si>
    <t>I</t>
  </si>
  <si>
    <t>A</t>
  </si>
  <si>
    <t>B</t>
  </si>
  <si>
    <t>C</t>
  </si>
  <si>
    <t>AB</t>
  </si>
  <si>
    <t>AC</t>
  </si>
  <si>
    <t>BC</t>
  </si>
  <si>
    <t>ABC</t>
  </si>
  <si>
    <t>rep1</t>
  </si>
  <si>
    <t>rep2</t>
  </si>
  <si>
    <t>rep3</t>
  </si>
  <si>
    <t>mean</t>
  </si>
  <si>
    <t>err1</t>
  </si>
  <si>
    <t>err2</t>
  </si>
  <si>
    <t>err3</t>
  </si>
  <si>
    <t>Total</t>
  </si>
  <si>
    <t>Effect variables q (=Total/8)</t>
  </si>
  <si>
    <t>SSj</t>
  </si>
  <si>
    <t>Percentage (SSj/SST)</t>
  </si>
  <si>
    <t>Effects</t>
  </si>
  <si>
    <t>Confidence low</t>
  </si>
  <si>
    <t>Confidence high</t>
  </si>
  <si>
    <t>SSE</t>
  </si>
  <si>
    <t>Deviation of error</t>
  </si>
  <si>
    <t>SSA</t>
  </si>
  <si>
    <t>Deviation of effects</t>
  </si>
  <si>
    <t>SSB</t>
  </si>
  <si>
    <t>t-value [0.95;16]</t>
  </si>
  <si>
    <t>SSC</t>
  </si>
  <si>
    <t>SSAB</t>
  </si>
  <si>
    <t>SSAC</t>
  </si>
  <si>
    <t>SSBC</t>
  </si>
  <si>
    <t>SSABC</t>
  </si>
  <si>
    <t>SST</t>
  </si>
  <si>
    <t>Write-only rt</t>
  </si>
  <si>
    <t>Read-only tp</t>
  </si>
  <si>
    <t>Read-only 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</si>
</sst>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b/>
      <name val="Arial"/>
    </font>
    <font>
      <b/>
      <sz val="12.0"/>
      <name val="Calibri"/>
    </font>
    <font>
      <sz val="12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quotePrefix="1" borderId="0" fillId="2" fontId="1" numFmtId="0" xfId="0" applyAlignment="1" applyFont="1">
      <alignment readingOrder="0"/>
    </xf>
    <xf borderId="0" fillId="3" fontId="4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4" fontId="5" numFmtId="0" xfId="0" applyAlignment="1" applyFill="1" applyFont="1">
      <alignment vertical="bottom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4" fontId="6" numFmtId="0" xfId="0" applyAlignment="1" applyFont="1">
      <alignment horizontal="right" vertical="bottom"/>
    </xf>
    <xf borderId="0" fillId="5" fontId="1" numFmtId="0" xfId="0" applyFont="1"/>
    <xf borderId="0" fillId="6" fontId="1" numFmtId="0" xfId="0" applyFont="1"/>
    <xf borderId="0" fillId="7" fontId="1" numFmtId="0" xfId="0" applyFont="1"/>
    <xf borderId="0" fillId="3" fontId="1" numFmtId="0" xfId="0" applyFont="1"/>
    <xf borderId="0" fillId="3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8" fontId="1" numFmtId="0" xfId="0" applyFont="1"/>
    <xf borderId="0" fillId="9" fontId="1" numFmtId="0" xfId="0" applyFont="1"/>
    <xf borderId="0" fillId="10" fontId="2" numFmtId="0" xfId="0" applyAlignment="1" applyFill="1" applyFont="1">
      <alignment readingOrder="0"/>
    </xf>
    <xf borderId="0" fillId="10" fontId="1" numFmtId="0" xfId="0" applyFont="1"/>
    <xf borderId="0" fillId="1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1.0"/>
    <col customWidth="1" min="5" max="5" width="22.43"/>
    <col customWidth="1" min="6" max="7" width="24.43"/>
    <col customWidth="1" min="8" max="8" width="24.29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2.75" customHeight="1">
      <c r="A2" s="2" t="s">
        <v>0</v>
      </c>
      <c r="B2" s="1"/>
      <c r="C2" s="1"/>
      <c r="D2" s="1"/>
      <c r="E2" s="1"/>
      <c r="F2" s="1"/>
      <c r="G2" s="1"/>
      <c r="H2" s="1"/>
    </row>
    <row r="3" ht="12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J3" s="4"/>
      <c r="K3" s="5" t="s">
        <v>9</v>
      </c>
      <c r="L3" s="5" t="s">
        <v>10</v>
      </c>
      <c r="M3" s="5" t="s">
        <v>11</v>
      </c>
    </row>
    <row r="4" ht="12.75" customHeight="1">
      <c r="A4" s="6" t="s">
        <v>12</v>
      </c>
      <c r="B4" s="6" t="s">
        <v>12</v>
      </c>
      <c r="C4" s="6" t="s">
        <v>13</v>
      </c>
      <c r="D4" s="6" t="s">
        <v>12</v>
      </c>
      <c r="E4" s="6" t="s">
        <v>14</v>
      </c>
      <c r="F4" s="6" t="s">
        <v>15</v>
      </c>
      <c r="G4" s="6" t="s">
        <v>16</v>
      </c>
      <c r="H4" s="6" t="s">
        <v>17</v>
      </c>
      <c r="J4" s="7">
        <v>-1.0</v>
      </c>
      <c r="K4" s="8">
        <v>1.0</v>
      </c>
      <c r="L4" s="9">
        <v>1.0</v>
      </c>
      <c r="M4" s="9">
        <v>8.0</v>
      </c>
    </row>
    <row r="5" ht="12.75" customHeight="1">
      <c r="A5" s="6" t="s">
        <v>12</v>
      </c>
      <c r="B5" s="6" t="s">
        <v>12</v>
      </c>
      <c r="C5" s="6" t="s">
        <v>13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J5" s="7">
        <v>1.0</v>
      </c>
      <c r="K5" s="9">
        <v>3.0</v>
      </c>
      <c r="L5" s="9">
        <v>2.0</v>
      </c>
      <c r="M5" s="9">
        <v>32.0</v>
      </c>
    </row>
    <row r="6" ht="12.75" customHeight="1">
      <c r="A6" s="6" t="s">
        <v>12</v>
      </c>
      <c r="B6" s="6" t="s">
        <v>12</v>
      </c>
      <c r="C6" s="6" t="s">
        <v>13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27</v>
      </c>
    </row>
    <row r="7" ht="12.75" customHeight="1">
      <c r="A7" s="6" t="s">
        <v>12</v>
      </c>
      <c r="B7" s="6" t="s">
        <v>12</v>
      </c>
      <c r="C7" s="6" t="s">
        <v>28</v>
      </c>
      <c r="D7" s="6" t="s">
        <v>12</v>
      </c>
      <c r="E7" s="6" t="s">
        <v>29</v>
      </c>
      <c r="F7" s="6" t="s">
        <v>30</v>
      </c>
      <c r="G7" s="6" t="s">
        <v>31</v>
      </c>
      <c r="H7" s="6" t="s">
        <v>32</v>
      </c>
    </row>
    <row r="8" ht="12.75" customHeight="1">
      <c r="A8" s="6" t="s">
        <v>12</v>
      </c>
      <c r="B8" s="6" t="s">
        <v>12</v>
      </c>
      <c r="C8" s="6" t="s">
        <v>28</v>
      </c>
      <c r="D8" s="6" t="s">
        <v>18</v>
      </c>
      <c r="E8" s="6" t="s">
        <v>33</v>
      </c>
      <c r="F8" s="6" t="s">
        <v>34</v>
      </c>
      <c r="G8" s="6" t="s">
        <v>35</v>
      </c>
      <c r="H8" s="6" t="s">
        <v>36</v>
      </c>
    </row>
    <row r="9" ht="12.75" customHeight="1">
      <c r="A9" s="6" t="s">
        <v>12</v>
      </c>
      <c r="B9" s="6" t="s">
        <v>12</v>
      </c>
      <c r="C9" s="6" t="s">
        <v>28</v>
      </c>
      <c r="D9" s="6" t="s">
        <v>23</v>
      </c>
      <c r="E9" s="6" t="s">
        <v>37</v>
      </c>
      <c r="F9" s="6" t="s">
        <v>38</v>
      </c>
      <c r="G9" s="6" t="s">
        <v>39</v>
      </c>
      <c r="H9" s="6" t="s">
        <v>40</v>
      </c>
    </row>
    <row r="10" ht="12.75" customHeight="1">
      <c r="A10" s="6" t="s">
        <v>12</v>
      </c>
      <c r="B10" s="6" t="s">
        <v>23</v>
      </c>
      <c r="C10" s="6" t="s">
        <v>13</v>
      </c>
      <c r="D10" s="6" t="s">
        <v>12</v>
      </c>
      <c r="E10" s="6" t="s">
        <v>41</v>
      </c>
      <c r="F10" s="6" t="s">
        <v>42</v>
      </c>
      <c r="G10" s="6" t="s">
        <v>43</v>
      </c>
      <c r="H10" s="6" t="s">
        <v>44</v>
      </c>
    </row>
    <row r="11" ht="12.75" customHeight="1">
      <c r="A11" s="6" t="s">
        <v>12</v>
      </c>
      <c r="B11" s="6" t="s">
        <v>23</v>
      </c>
      <c r="C11" s="6" t="s">
        <v>13</v>
      </c>
      <c r="D11" s="6" t="s">
        <v>18</v>
      </c>
      <c r="E11" s="6" t="s">
        <v>45</v>
      </c>
      <c r="F11" s="6" t="s">
        <v>46</v>
      </c>
      <c r="G11" s="6" t="s">
        <v>47</v>
      </c>
      <c r="H11" s="6" t="s">
        <v>48</v>
      </c>
    </row>
    <row r="12" ht="12.75" customHeight="1">
      <c r="A12" s="6" t="s">
        <v>12</v>
      </c>
      <c r="B12" s="6" t="s">
        <v>23</v>
      </c>
      <c r="C12" s="6" t="s">
        <v>13</v>
      </c>
      <c r="D12" s="6" t="s">
        <v>23</v>
      </c>
      <c r="E12" s="6" t="s">
        <v>49</v>
      </c>
      <c r="F12" s="6" t="s">
        <v>50</v>
      </c>
      <c r="G12" s="6" t="s">
        <v>51</v>
      </c>
      <c r="H12" s="6" t="s">
        <v>52</v>
      </c>
    </row>
    <row r="13" ht="12.75" customHeight="1">
      <c r="A13" s="6" t="s">
        <v>12</v>
      </c>
      <c r="B13" s="6" t="s">
        <v>23</v>
      </c>
      <c r="C13" s="6" t="s">
        <v>28</v>
      </c>
      <c r="D13" s="6" t="s">
        <v>12</v>
      </c>
      <c r="E13" s="6" t="s">
        <v>53</v>
      </c>
      <c r="F13" s="6" t="s">
        <v>54</v>
      </c>
      <c r="G13" s="6" t="s">
        <v>55</v>
      </c>
      <c r="H13" s="6" t="s">
        <v>56</v>
      </c>
    </row>
    <row r="14" ht="12.75" customHeight="1">
      <c r="A14" s="6" t="s">
        <v>12</v>
      </c>
      <c r="B14" s="6" t="s">
        <v>23</v>
      </c>
      <c r="C14" s="6" t="s">
        <v>28</v>
      </c>
      <c r="D14" s="6" t="s">
        <v>18</v>
      </c>
      <c r="E14" s="6" t="s">
        <v>57</v>
      </c>
      <c r="F14" s="6" t="s">
        <v>58</v>
      </c>
      <c r="G14" s="6" t="s">
        <v>59</v>
      </c>
      <c r="H14" s="6" t="s">
        <v>60</v>
      </c>
    </row>
    <row r="15" ht="12.75" customHeight="1">
      <c r="A15" s="6" t="s">
        <v>12</v>
      </c>
      <c r="B15" s="6" t="s">
        <v>23</v>
      </c>
      <c r="C15" s="6" t="s">
        <v>28</v>
      </c>
      <c r="D15" s="6" t="s">
        <v>23</v>
      </c>
      <c r="E15" s="6" t="s">
        <v>61</v>
      </c>
      <c r="F15" s="6" t="s">
        <v>62</v>
      </c>
      <c r="G15" s="6" t="s">
        <v>63</v>
      </c>
      <c r="H15" s="6" t="s">
        <v>64</v>
      </c>
    </row>
    <row r="16" ht="12.75" customHeight="1">
      <c r="A16" s="6" t="s">
        <v>18</v>
      </c>
      <c r="B16" s="6" t="s">
        <v>12</v>
      </c>
      <c r="C16" s="6" t="s">
        <v>13</v>
      </c>
      <c r="D16" s="6" t="s">
        <v>12</v>
      </c>
      <c r="E16" s="6" t="s">
        <v>65</v>
      </c>
      <c r="F16" s="6" t="s">
        <v>66</v>
      </c>
      <c r="G16" s="6" t="s">
        <v>67</v>
      </c>
      <c r="H16" s="6" t="s">
        <v>68</v>
      </c>
    </row>
    <row r="17" ht="12.75" customHeight="1">
      <c r="A17" s="6" t="s">
        <v>18</v>
      </c>
      <c r="B17" s="6" t="s">
        <v>12</v>
      </c>
      <c r="C17" s="6" t="s">
        <v>13</v>
      </c>
      <c r="D17" s="6" t="s">
        <v>18</v>
      </c>
      <c r="E17" s="6" t="s">
        <v>69</v>
      </c>
      <c r="F17" s="6" t="s">
        <v>70</v>
      </c>
      <c r="G17" s="6" t="s">
        <v>71</v>
      </c>
      <c r="H17" s="6" t="s">
        <v>72</v>
      </c>
    </row>
    <row r="18" ht="12.75" customHeight="1">
      <c r="A18" s="6" t="s">
        <v>18</v>
      </c>
      <c r="B18" s="6" t="s">
        <v>12</v>
      </c>
      <c r="C18" s="6" t="s">
        <v>13</v>
      </c>
      <c r="D18" s="6" t="s">
        <v>23</v>
      </c>
      <c r="E18" s="6" t="s">
        <v>73</v>
      </c>
      <c r="F18" s="6" t="s">
        <v>74</v>
      </c>
      <c r="G18" s="6" t="s">
        <v>75</v>
      </c>
      <c r="H18" s="6" t="s">
        <v>76</v>
      </c>
    </row>
    <row r="19" ht="12.75" customHeight="1">
      <c r="A19" s="6" t="s">
        <v>18</v>
      </c>
      <c r="B19" s="6" t="s">
        <v>12</v>
      </c>
      <c r="C19" s="6" t="s">
        <v>28</v>
      </c>
      <c r="D19" s="6" t="s">
        <v>12</v>
      </c>
      <c r="E19" s="6" t="s">
        <v>77</v>
      </c>
      <c r="F19" s="6" t="s">
        <v>78</v>
      </c>
      <c r="G19" s="6" t="s">
        <v>79</v>
      </c>
      <c r="H19" s="6" t="s">
        <v>80</v>
      </c>
    </row>
    <row r="20" ht="12.75" customHeight="1">
      <c r="A20" s="6" t="s">
        <v>18</v>
      </c>
      <c r="B20" s="6" t="s">
        <v>12</v>
      </c>
      <c r="C20" s="6" t="s">
        <v>28</v>
      </c>
      <c r="D20" s="6" t="s">
        <v>18</v>
      </c>
      <c r="E20" s="6" t="s">
        <v>81</v>
      </c>
      <c r="F20" s="6" t="s">
        <v>82</v>
      </c>
      <c r="G20" s="6" t="s">
        <v>83</v>
      </c>
      <c r="H20" s="6" t="s">
        <v>84</v>
      </c>
    </row>
    <row r="21" ht="12.75" customHeight="1">
      <c r="A21" s="6" t="s">
        <v>18</v>
      </c>
      <c r="B21" s="6" t="s">
        <v>12</v>
      </c>
      <c r="C21" s="6" t="s">
        <v>28</v>
      </c>
      <c r="D21" s="6" t="s">
        <v>23</v>
      </c>
      <c r="E21" s="6" t="s">
        <v>85</v>
      </c>
      <c r="F21" s="6" t="s">
        <v>86</v>
      </c>
      <c r="G21" s="6" t="s">
        <v>87</v>
      </c>
      <c r="H21" s="6" t="s">
        <v>88</v>
      </c>
    </row>
    <row r="22" ht="12.75" customHeight="1">
      <c r="A22" s="6" t="s">
        <v>18</v>
      </c>
      <c r="B22" s="6" t="s">
        <v>23</v>
      </c>
      <c r="C22" s="6" t="s">
        <v>13</v>
      </c>
      <c r="D22" s="6" t="s">
        <v>12</v>
      </c>
      <c r="E22" s="6" t="s">
        <v>89</v>
      </c>
      <c r="F22" s="6" t="s">
        <v>90</v>
      </c>
      <c r="G22" s="6" t="s">
        <v>91</v>
      </c>
      <c r="H22" s="6" t="s">
        <v>92</v>
      </c>
    </row>
    <row r="23" ht="12.75" customHeight="1">
      <c r="A23" s="6" t="s">
        <v>18</v>
      </c>
      <c r="B23" s="6" t="s">
        <v>23</v>
      </c>
      <c r="C23" s="6" t="s">
        <v>13</v>
      </c>
      <c r="D23" s="6" t="s">
        <v>18</v>
      </c>
      <c r="E23" s="6" t="s">
        <v>93</v>
      </c>
      <c r="F23" s="6" t="s">
        <v>94</v>
      </c>
      <c r="G23" s="6" t="s">
        <v>95</v>
      </c>
      <c r="H23" s="6" t="s">
        <v>96</v>
      </c>
    </row>
    <row r="24" ht="12.75" customHeight="1">
      <c r="A24" s="6" t="s">
        <v>18</v>
      </c>
      <c r="B24" s="6" t="s">
        <v>23</v>
      </c>
      <c r="C24" s="6" t="s">
        <v>13</v>
      </c>
      <c r="D24" s="6" t="s">
        <v>23</v>
      </c>
      <c r="E24" s="6" t="s">
        <v>97</v>
      </c>
      <c r="F24" s="6" t="s">
        <v>98</v>
      </c>
      <c r="G24" s="6" t="s">
        <v>99</v>
      </c>
      <c r="H24" s="6" t="s">
        <v>100</v>
      </c>
    </row>
    <row r="25" ht="12.75" customHeight="1">
      <c r="A25" s="6" t="s">
        <v>18</v>
      </c>
      <c r="B25" s="6" t="s">
        <v>23</v>
      </c>
      <c r="C25" s="6" t="s">
        <v>28</v>
      </c>
      <c r="D25" s="6" t="s">
        <v>12</v>
      </c>
      <c r="E25" s="6" t="s">
        <v>101</v>
      </c>
      <c r="F25" s="6" t="s">
        <v>102</v>
      </c>
      <c r="G25" s="6" t="s">
        <v>103</v>
      </c>
      <c r="H25" s="6" t="s">
        <v>104</v>
      </c>
    </row>
    <row r="26" ht="12.75" customHeight="1">
      <c r="A26" s="6" t="s">
        <v>18</v>
      </c>
      <c r="B26" s="6" t="s">
        <v>23</v>
      </c>
      <c r="C26" s="6" t="s">
        <v>28</v>
      </c>
      <c r="D26" s="6" t="s">
        <v>18</v>
      </c>
      <c r="E26" s="6" t="s">
        <v>105</v>
      </c>
      <c r="F26" s="6" t="s">
        <v>106</v>
      </c>
      <c r="G26" s="6" t="s">
        <v>107</v>
      </c>
      <c r="H26" s="6" t="s">
        <v>108</v>
      </c>
    </row>
    <row r="27" ht="12.75" customHeight="1">
      <c r="A27" s="6" t="s">
        <v>18</v>
      </c>
      <c r="B27" s="6" t="s">
        <v>23</v>
      </c>
      <c r="C27" s="6" t="s">
        <v>28</v>
      </c>
      <c r="D27" s="6" t="s">
        <v>23</v>
      </c>
      <c r="E27" s="6" t="s">
        <v>109</v>
      </c>
      <c r="F27" s="6" t="s">
        <v>110</v>
      </c>
      <c r="G27" s="6" t="s">
        <v>111</v>
      </c>
      <c r="H27" s="6" t="s">
        <v>112</v>
      </c>
    </row>
    <row r="28" ht="12.75" customHeight="1"/>
    <row r="29" ht="12.75" customHeight="1"/>
    <row r="30" ht="12.75" customHeight="1">
      <c r="A30" s="2" t="s">
        <v>113</v>
      </c>
    </row>
    <row r="31" ht="12.75" customHeight="1">
      <c r="A31" s="10" t="s">
        <v>114</v>
      </c>
      <c r="B31" s="10" t="s">
        <v>115</v>
      </c>
      <c r="C31" s="10" t="s">
        <v>116</v>
      </c>
      <c r="D31" s="10" t="s">
        <v>117</v>
      </c>
      <c r="E31" s="10" t="s">
        <v>118</v>
      </c>
      <c r="F31" s="10" t="s">
        <v>119</v>
      </c>
      <c r="G31" s="10" t="s">
        <v>120</v>
      </c>
      <c r="H31" s="10" t="s">
        <v>121</v>
      </c>
      <c r="I31" s="11" t="s">
        <v>122</v>
      </c>
      <c r="J31" s="11" t="s">
        <v>123</v>
      </c>
      <c r="K31" s="11" t="s">
        <v>124</v>
      </c>
      <c r="L31" s="12" t="s">
        <v>125</v>
      </c>
      <c r="M31" s="13" t="s">
        <v>126</v>
      </c>
      <c r="N31" s="13" t="s">
        <v>127</v>
      </c>
      <c r="O31" s="13" t="s">
        <v>128</v>
      </c>
    </row>
    <row r="32" ht="12.75" customHeight="1">
      <c r="A32" s="14">
        <v>1.0</v>
      </c>
      <c r="B32" s="14">
        <v>1.0</v>
      </c>
      <c r="C32" s="14">
        <v>1.0</v>
      </c>
      <c r="D32" s="14">
        <v>1.0</v>
      </c>
      <c r="E32" s="14">
        <v>1.0</v>
      </c>
      <c r="F32" s="14">
        <v>1.0</v>
      </c>
      <c r="G32" s="14">
        <v>1.0</v>
      </c>
      <c r="H32" s="14">
        <v>1.0</v>
      </c>
      <c r="I32" s="15">
        <f>log(G25,10)</f>
        <v>4.193695362</v>
      </c>
      <c r="J32" s="15">
        <f>log(G26,10)</f>
        <v>4.19333405</v>
      </c>
      <c r="K32" s="15">
        <f>log(G27,10)</f>
        <v>4.188750891</v>
      </c>
      <c r="L32" s="16">
        <f t="shared" ref="L32:L39" si="1">AVERAGE(I32:K32)</f>
        <v>4.191926768</v>
      </c>
      <c r="M32" s="17">
        <f t="shared" ref="M32:M39" si="2">I32-L32</f>
        <v>0.001768594092</v>
      </c>
      <c r="N32" s="17">
        <f t="shared" ref="N32:N37" si="3">J32-L32</f>
        <v>0.001407282448</v>
      </c>
      <c r="O32" s="17">
        <f t="shared" ref="O32:O37" si="4">K32-L32</f>
        <v>-0.003175876541</v>
      </c>
    </row>
    <row r="33" ht="12.75" customHeight="1">
      <c r="A33" s="14">
        <v>1.0</v>
      </c>
      <c r="B33" s="14">
        <v>1.0</v>
      </c>
      <c r="C33" s="14">
        <v>1.0</v>
      </c>
      <c r="D33" s="14">
        <v>-1.0</v>
      </c>
      <c r="E33" s="14">
        <v>1.0</v>
      </c>
      <c r="F33" s="14">
        <v>-1.0</v>
      </c>
      <c r="G33" s="14">
        <v>-1.0</v>
      </c>
      <c r="H33" s="14">
        <v>-1.0</v>
      </c>
      <c r="I33" s="15">
        <f>log(G22,10)</f>
        <v>4.06539252</v>
      </c>
      <c r="J33" s="15">
        <f>log(G23,10)</f>
        <v>4.068875221</v>
      </c>
      <c r="K33" s="15">
        <f>log(G24,10)</f>
        <v>4.056709058</v>
      </c>
      <c r="L33" s="16">
        <f t="shared" si="1"/>
        <v>4.063658933</v>
      </c>
      <c r="M33" s="17">
        <f t="shared" si="2"/>
        <v>0.001733586667</v>
      </c>
      <c r="N33" s="17">
        <f t="shared" si="3"/>
        <v>0.005216288196</v>
      </c>
      <c r="O33" s="17">
        <f t="shared" si="4"/>
        <v>-0.006949874863</v>
      </c>
    </row>
    <row r="34" ht="12.75" customHeight="1">
      <c r="A34" s="14">
        <v>1.0</v>
      </c>
      <c r="B34" s="14">
        <v>1.0</v>
      </c>
      <c r="C34" s="14">
        <v>-1.0</v>
      </c>
      <c r="D34" s="14">
        <v>1.0</v>
      </c>
      <c r="E34" s="14">
        <v>-1.0</v>
      </c>
      <c r="F34" s="14">
        <v>1.0</v>
      </c>
      <c r="G34" s="14">
        <v>-1.0</v>
      </c>
      <c r="H34" s="14">
        <v>-1.0</v>
      </c>
      <c r="I34" s="15">
        <f>log(G13,10)</f>
        <v>3.895504688</v>
      </c>
      <c r="J34" s="15">
        <f>log(G14,10)</f>
        <v>3.895728437</v>
      </c>
      <c r="K34" s="15">
        <f>log(G15,10)</f>
        <v>3.895812217</v>
      </c>
      <c r="L34" s="16">
        <f t="shared" si="1"/>
        <v>3.89568178</v>
      </c>
      <c r="M34" s="17">
        <f t="shared" si="2"/>
        <v>-0.0001770927671</v>
      </c>
      <c r="N34" s="17">
        <f t="shared" si="3"/>
        <v>0.00004665616198</v>
      </c>
      <c r="O34" s="17">
        <f t="shared" si="4"/>
        <v>0.0001304366051</v>
      </c>
    </row>
    <row r="35" ht="12.75" customHeight="1">
      <c r="A35" s="14">
        <v>1.0</v>
      </c>
      <c r="B35" s="14">
        <v>1.0</v>
      </c>
      <c r="C35" s="14">
        <v>-1.0</v>
      </c>
      <c r="D35" s="14">
        <v>-1.0</v>
      </c>
      <c r="E35" s="14">
        <v>-1.0</v>
      </c>
      <c r="F35" s="14">
        <v>-1.0</v>
      </c>
      <c r="G35" s="14">
        <v>1.0</v>
      </c>
      <c r="H35" s="14">
        <v>1.0</v>
      </c>
      <c r="I35" s="15">
        <f>log(G10,10)</f>
        <v>3.882794769</v>
      </c>
      <c r="J35" s="15">
        <f>log(G11,10)</f>
        <v>3.88654067</v>
      </c>
      <c r="K35" s="15">
        <f>log(G12,10)</f>
        <v>3.877089954</v>
      </c>
      <c r="L35" s="16">
        <f t="shared" si="1"/>
        <v>3.882141797</v>
      </c>
      <c r="M35" s="17">
        <f t="shared" si="2"/>
        <v>0.0006529712143</v>
      </c>
      <c r="N35" s="17">
        <f t="shared" si="3"/>
        <v>0.004398872338</v>
      </c>
      <c r="O35" s="17">
        <f t="shared" si="4"/>
        <v>-0.005051843552</v>
      </c>
    </row>
    <row r="36" ht="12.75" customHeight="1">
      <c r="A36" s="14">
        <v>1.0</v>
      </c>
      <c r="B36" s="14">
        <v>-1.0</v>
      </c>
      <c r="C36" s="14">
        <v>1.0</v>
      </c>
      <c r="D36" s="14">
        <v>1.0</v>
      </c>
      <c r="E36" s="14">
        <v>-1.0</v>
      </c>
      <c r="F36" s="14">
        <v>-1.0</v>
      </c>
      <c r="G36" s="14">
        <v>1.0</v>
      </c>
      <c r="H36" s="14">
        <v>-1.0</v>
      </c>
      <c r="I36" s="15">
        <f>log(G19,10)</f>
        <v>4.249095879</v>
      </c>
      <c r="J36" s="15">
        <f>log(G20,10)</f>
        <v>4.249333381</v>
      </c>
      <c r="K36" s="15">
        <f>log(G21,10)</f>
        <v>4.249366298</v>
      </c>
      <c r="L36" s="16">
        <f t="shared" si="1"/>
        <v>4.249265186</v>
      </c>
      <c r="M36" s="17">
        <f t="shared" si="2"/>
        <v>-0.0001693073723</v>
      </c>
      <c r="N36" s="17">
        <f t="shared" si="3"/>
        <v>0.00006819521679</v>
      </c>
      <c r="O36" s="17">
        <f t="shared" si="4"/>
        <v>0.0001011121555</v>
      </c>
    </row>
    <row r="37" ht="12.75" customHeight="1">
      <c r="A37" s="14">
        <v>1.0</v>
      </c>
      <c r="B37" s="14">
        <v>-1.0</v>
      </c>
      <c r="C37" s="14">
        <v>1.0</v>
      </c>
      <c r="D37" s="14">
        <v>-1.0</v>
      </c>
      <c r="E37" s="14">
        <v>-1.0</v>
      </c>
      <c r="F37" s="14">
        <v>1.0</v>
      </c>
      <c r="G37" s="14">
        <v>-1.0</v>
      </c>
      <c r="H37" s="14">
        <v>1.0</v>
      </c>
      <c r="I37" s="15">
        <f>log(G16,10)</f>
        <v>4.15842783</v>
      </c>
      <c r="J37" s="15">
        <f>log(G17,10)</f>
        <v>4.150473144</v>
      </c>
      <c r="K37" s="15">
        <f>log(G18,10)</f>
        <v>4.159125449</v>
      </c>
      <c r="L37" s="16">
        <f t="shared" si="1"/>
        <v>4.156008808</v>
      </c>
      <c r="M37" s="17">
        <f t="shared" si="2"/>
        <v>0.002419022725</v>
      </c>
      <c r="N37" s="17">
        <f t="shared" si="3"/>
        <v>-0.005535663907</v>
      </c>
      <c r="O37" s="17">
        <f t="shared" si="4"/>
        <v>0.003116641182</v>
      </c>
    </row>
    <row r="38" ht="12.75" customHeight="1">
      <c r="A38" s="14">
        <v>1.0</v>
      </c>
      <c r="B38" s="14">
        <v>-1.0</v>
      </c>
      <c r="C38" s="14">
        <v>-1.0</v>
      </c>
      <c r="D38" s="14">
        <v>1.0</v>
      </c>
      <c r="E38" s="14">
        <v>1.0</v>
      </c>
      <c r="F38" s="14">
        <v>-1.0</v>
      </c>
      <c r="G38" s="14">
        <v>-1.0</v>
      </c>
      <c r="H38" s="14">
        <v>1.0</v>
      </c>
      <c r="I38" s="15">
        <f>log(G7,10)</f>
        <v>4.018411952</v>
      </c>
      <c r="J38" s="15">
        <f>log(G8,10)</f>
        <v>4.040001425</v>
      </c>
      <c r="K38" s="15">
        <f>log(G9,10)</f>
        <v>4.03831995</v>
      </c>
      <c r="L38" s="16">
        <f t="shared" si="1"/>
        <v>4.032244442</v>
      </c>
      <c r="M38" s="17">
        <f t="shared" si="2"/>
        <v>-0.01383249052</v>
      </c>
      <c r="N38" s="17">
        <f t="shared" ref="N38:O38" si="5">J38-K38</f>
        <v>0.001681475642</v>
      </c>
      <c r="O38" s="17">
        <f t="shared" si="5"/>
        <v>0.006075507437</v>
      </c>
    </row>
    <row r="39" ht="12.75" customHeight="1">
      <c r="A39" s="14">
        <v>1.0</v>
      </c>
      <c r="B39" s="14">
        <v>-1.0</v>
      </c>
      <c r="C39" s="14">
        <v>-1.0</v>
      </c>
      <c r="D39" s="14">
        <v>-1.0</v>
      </c>
      <c r="E39" s="14">
        <v>1.0</v>
      </c>
      <c r="F39" s="14">
        <v>1.0</v>
      </c>
      <c r="G39" s="14">
        <v>1.0</v>
      </c>
      <c r="H39" s="14">
        <v>-1.0</v>
      </c>
      <c r="I39" s="15">
        <f>log(G4,10)</f>
        <v>3.984262813</v>
      </c>
      <c r="J39" s="15">
        <f>log(G5,10)</f>
        <v>3.975020561</v>
      </c>
      <c r="K39" s="15">
        <f>log(G6,10)</f>
        <v>3.992338406</v>
      </c>
      <c r="L39" s="16">
        <f t="shared" si="1"/>
        <v>3.983873927</v>
      </c>
      <c r="M39" s="17">
        <f t="shared" si="2"/>
        <v>0.0003888860207</v>
      </c>
      <c r="N39" s="17">
        <f>J39-L39</f>
        <v>-0.008853365355</v>
      </c>
      <c r="O39" s="17">
        <f>K39-L39</f>
        <v>0.008464479334</v>
      </c>
    </row>
    <row r="40" ht="12.75" customHeight="1">
      <c r="A40">
        <f>SUMPRODUCT(A32:A39,L32:L39)</f>
        <v>32.45480164</v>
      </c>
      <c r="B40">
        <f>SUMPRODUCT(B32:B39,L32:L39)</f>
        <v>-0.3879830837</v>
      </c>
      <c r="C40">
        <f>SUMPRODUCT(C32:C39,L32:L39)</f>
        <v>0.8669177481</v>
      </c>
      <c r="D40">
        <f>SUMPRODUCT(D32:D39,L32:L39)</f>
        <v>0.2834347113</v>
      </c>
      <c r="E40">
        <f>SUMPRODUCT(E32:E39,L32:L39)</f>
        <v>0.08860649842</v>
      </c>
      <c r="F40">
        <f>SUMPRODUCT(F32:F39,L32:L39)</f>
        <v>0.0001809239807</v>
      </c>
      <c r="G40">
        <f>SUMPRODUCT(G32:G39,L32:L39)</f>
        <v>0.1596137147</v>
      </c>
      <c r="H40">
        <f>SUMPRODUCT(H32:H39,L32:L39)</f>
        <v>0.06984198829</v>
      </c>
      <c r="I40" s="2" t="s">
        <v>129</v>
      </c>
    </row>
    <row r="41" ht="12.75" customHeight="1">
      <c r="A41" s="18">
        <f t="shared" ref="A41:H41" si="6">A40/8</f>
        <v>4.056850205</v>
      </c>
      <c r="B41" s="18">
        <f t="shared" si="6"/>
        <v>-0.04849788546</v>
      </c>
      <c r="C41" s="18">
        <f t="shared" si="6"/>
        <v>0.1083647185</v>
      </c>
      <c r="D41" s="18">
        <f t="shared" si="6"/>
        <v>0.03542933891</v>
      </c>
      <c r="E41" s="18">
        <f t="shared" si="6"/>
        <v>0.0110758123</v>
      </c>
      <c r="F41" s="18">
        <f t="shared" si="6"/>
        <v>0.00002261549759</v>
      </c>
      <c r="G41" s="18">
        <f t="shared" si="6"/>
        <v>0.01995171434</v>
      </c>
      <c r="H41" s="18">
        <f t="shared" si="6"/>
        <v>0.008730248536</v>
      </c>
      <c r="I41" s="19" t="s">
        <v>130</v>
      </c>
      <c r="J41" s="18"/>
    </row>
    <row r="42" ht="12.75" customHeight="1"/>
    <row r="43" ht="12.75" customHeight="1">
      <c r="A43" s="20"/>
      <c r="B43" s="21" t="s">
        <v>131</v>
      </c>
      <c r="C43" s="21" t="s">
        <v>132</v>
      </c>
      <c r="D43" s="22" t="s">
        <v>133</v>
      </c>
      <c r="E43" s="22" t="s">
        <v>134</v>
      </c>
      <c r="F43" s="22" t="s">
        <v>135</v>
      </c>
    </row>
    <row r="44" ht="12.75" customHeight="1">
      <c r="A44" s="21" t="s">
        <v>136</v>
      </c>
      <c r="B44" s="23">
        <f>SUMSQ(M32:O39)</f>
        <v>0.0005665683345</v>
      </c>
      <c r="C44" s="23">
        <f>B44/B52*100</f>
        <v>0.1478139259</v>
      </c>
      <c r="D44" s="24"/>
      <c r="E44" s="24"/>
      <c r="F44" s="24"/>
      <c r="H44" s="25" t="s">
        <v>137</v>
      </c>
      <c r="I44" s="26">
        <f>SQRT(B44/(2^3*(3-1)))</f>
        <v>0.005950673988</v>
      </c>
    </row>
    <row r="45" ht="12.75" customHeight="1">
      <c r="A45" s="21" t="s">
        <v>138</v>
      </c>
      <c r="B45" s="23">
        <f>24*B41^2</f>
        <v>0.05644907746</v>
      </c>
      <c r="C45" s="23">
        <f>B45/B52*100</f>
        <v>14.72719043</v>
      </c>
      <c r="D45" s="24">
        <f>B41</f>
        <v>-0.04849788546</v>
      </c>
      <c r="E45" s="24">
        <f>D45-I46*I45</f>
        <v>-0.05061871018</v>
      </c>
      <c r="F45" s="24">
        <f>D45+I46*I45</f>
        <v>-0.04637706074</v>
      </c>
      <c r="H45" s="25" t="s">
        <v>139</v>
      </c>
      <c r="I45" s="26">
        <f>I44/SQRT(2^3*3)</f>
        <v>0.001214676241</v>
      </c>
    </row>
    <row r="46" ht="12.75" customHeight="1">
      <c r="A46" s="21" t="s">
        <v>140</v>
      </c>
      <c r="B46" s="23">
        <f>24*C41^2</f>
        <v>0.2818298932</v>
      </c>
      <c r="C46" s="23">
        <f>B46/B52*100</f>
        <v>73.52755249</v>
      </c>
      <c r="D46" s="24">
        <f>C41</f>
        <v>0.1083647185</v>
      </c>
      <c r="E46" s="24">
        <f>D46-I46*I45</f>
        <v>0.1062438938</v>
      </c>
      <c r="F46" s="24">
        <f>D46+I46*I45</f>
        <v>0.1104855432</v>
      </c>
      <c r="H46" s="25" t="s">
        <v>141</v>
      </c>
      <c r="I46" s="27">
        <v>1.746</v>
      </c>
    </row>
    <row r="47" ht="12.75" customHeight="1">
      <c r="A47" s="21" t="s">
        <v>142</v>
      </c>
      <c r="B47" s="23">
        <f>24*D41^2</f>
        <v>0.03012571334</v>
      </c>
      <c r="C47" s="23">
        <f>B47/B52*100</f>
        <v>7.859599077</v>
      </c>
      <c r="D47" s="24">
        <f>D41</f>
        <v>0.03542933891</v>
      </c>
      <c r="E47" s="24">
        <f>D47-I46*I45</f>
        <v>0.03330851419</v>
      </c>
      <c r="F47" s="24">
        <f>D47+I46*I45</f>
        <v>0.03755016363</v>
      </c>
    </row>
    <row r="48" ht="12.75" customHeight="1">
      <c r="A48" s="21" t="s">
        <v>143</v>
      </c>
      <c r="B48" s="23">
        <f>24*E41^2</f>
        <v>0.002944166836</v>
      </c>
      <c r="C48" s="23">
        <f>B48/B52*100</f>
        <v>0.7681136272</v>
      </c>
      <c r="D48" s="24">
        <f>E41</f>
        <v>0.0110758123</v>
      </c>
      <c r="E48" s="24">
        <f>D48-I46*I45</f>
        <v>0.008954987585</v>
      </c>
      <c r="F48" s="24">
        <f>D48+I46*I45</f>
        <v>0.01319663702</v>
      </c>
    </row>
    <row r="49" ht="12.75" customHeight="1">
      <c r="A49" s="21" t="s">
        <v>144</v>
      </c>
      <c r="B49" s="23">
        <f>24*F41^2</f>
        <v>0.00000001227505754</v>
      </c>
      <c r="C49" s="23">
        <f>B49/B52*100</f>
        <v>0.000003202481211</v>
      </c>
      <c r="D49" s="24">
        <f>F41</f>
        <v>0.00002261549759</v>
      </c>
      <c r="E49" s="24">
        <f>D49-I46*I45</f>
        <v>-0.00209820922</v>
      </c>
      <c r="F49" s="24">
        <f>D49+I46*I45</f>
        <v>0.002143440215</v>
      </c>
    </row>
    <row r="50" ht="12.75" customHeight="1">
      <c r="A50" s="21" t="s">
        <v>145</v>
      </c>
      <c r="B50" s="23">
        <f>24*G41^2</f>
        <v>0.00955370172</v>
      </c>
      <c r="C50" s="23">
        <f>B50/B52*100</f>
        <v>2.492497501</v>
      </c>
      <c r="D50" s="24">
        <f>G41</f>
        <v>0.01995171434</v>
      </c>
      <c r="E50" s="24">
        <f>D50-I46*I45</f>
        <v>0.01783088962</v>
      </c>
      <c r="F50" s="24">
        <f>D50+I46*I45</f>
        <v>0.02207253906</v>
      </c>
    </row>
    <row r="51" ht="12.75" customHeight="1">
      <c r="A51" s="21" t="s">
        <v>146</v>
      </c>
      <c r="B51" s="23">
        <f>24*H41^2</f>
        <v>0.001829213748</v>
      </c>
      <c r="C51" s="23">
        <f>B51/B52*100</f>
        <v>0.4772297513</v>
      </c>
      <c r="D51" s="24">
        <f>H41</f>
        <v>0.008730248536</v>
      </c>
      <c r="E51" s="24">
        <f>D51-I46*I45</f>
        <v>0.006609423819</v>
      </c>
      <c r="F51" s="24">
        <f>D51+I46*I45</f>
        <v>0.01085107325</v>
      </c>
    </row>
    <row r="52" ht="12.75" customHeight="1">
      <c r="A52" s="21" t="s">
        <v>147</v>
      </c>
      <c r="B52" s="23">
        <f t="shared" ref="B52:C52" si="7">SUM(B44:B51)</f>
        <v>0.3832983469</v>
      </c>
      <c r="C52" s="23">
        <f t="shared" si="7"/>
        <v>100</v>
      </c>
      <c r="D52" s="24"/>
      <c r="E52" s="24"/>
      <c r="F52" s="24"/>
    </row>
    <row r="53" ht="12.75" customHeight="1"/>
    <row r="54" ht="12.75" customHeight="1"/>
    <row r="55" ht="12.75" customHeight="1">
      <c r="A55" s="2" t="s">
        <v>148</v>
      </c>
    </row>
    <row r="56" ht="12.75" customHeight="1">
      <c r="A56" s="10" t="s">
        <v>114</v>
      </c>
      <c r="B56" s="10" t="s">
        <v>115</v>
      </c>
      <c r="C56" s="10" t="s">
        <v>116</v>
      </c>
      <c r="D56" s="10" t="s">
        <v>117</v>
      </c>
      <c r="E56" s="10" t="s">
        <v>118</v>
      </c>
      <c r="F56" s="10" t="s">
        <v>119</v>
      </c>
      <c r="G56" s="10" t="s">
        <v>120</v>
      </c>
      <c r="H56" s="10" t="s">
        <v>121</v>
      </c>
      <c r="I56" s="11" t="s">
        <v>122</v>
      </c>
      <c r="J56" s="11" t="s">
        <v>123</v>
      </c>
      <c r="K56" s="11" t="s">
        <v>124</v>
      </c>
      <c r="L56" s="12" t="s">
        <v>125</v>
      </c>
      <c r="M56" s="13" t="s">
        <v>126</v>
      </c>
      <c r="N56" s="13" t="s">
        <v>127</v>
      </c>
      <c r="O56" s="13" t="s">
        <v>128</v>
      </c>
    </row>
    <row r="57" ht="12.75" customHeight="1">
      <c r="A57" s="14">
        <v>1.0</v>
      </c>
      <c r="B57" s="14">
        <v>1.0</v>
      </c>
      <c r="C57" s="14">
        <v>1.0</v>
      </c>
      <c r="D57" s="14">
        <v>1.0</v>
      </c>
      <c r="E57" s="14">
        <v>1.0</v>
      </c>
      <c r="F57" s="14">
        <v>1.0</v>
      </c>
      <c r="G57" s="14">
        <v>1.0</v>
      </c>
      <c r="H57" s="14">
        <v>1.0</v>
      </c>
      <c r="I57" s="15">
        <f>log(E25,10)</f>
        <v>1.089579632</v>
      </c>
      <c r="J57" s="15">
        <f>log(E26,10)</f>
        <v>1.089967107</v>
      </c>
      <c r="K57" s="15">
        <f>log(E27,10)</f>
        <v>1.094812441</v>
      </c>
      <c r="L57" s="16">
        <f t="shared" ref="L57:L64" si="8">AVERAGE(I57:K57)</f>
        <v>1.09145306</v>
      </c>
      <c r="M57" s="17">
        <f t="shared" ref="M57:M64" si="9">I57-L57</f>
        <v>-0.001873428067</v>
      </c>
      <c r="N57" s="17">
        <f t="shared" ref="N57:N62" si="10">J57-L57</f>
        <v>-0.001485952837</v>
      </c>
      <c r="O57" s="17">
        <f t="shared" ref="O57:O62" si="11">K57-L57</f>
        <v>0.003359380904</v>
      </c>
    </row>
    <row r="58" ht="12.75" customHeight="1">
      <c r="A58" s="14">
        <v>1.0</v>
      </c>
      <c r="B58" s="14">
        <v>1.0</v>
      </c>
      <c r="C58" s="14">
        <v>1.0</v>
      </c>
      <c r="D58" s="14">
        <v>-1.0</v>
      </c>
      <c r="E58" s="14">
        <v>1.0</v>
      </c>
      <c r="F58" s="14">
        <v>-1.0</v>
      </c>
      <c r="G58" s="14">
        <v>-1.0</v>
      </c>
      <c r="H58" s="14">
        <v>-1.0</v>
      </c>
      <c r="I58" s="15">
        <f>log(E22,10)</f>
        <v>1.218189462</v>
      </c>
      <c r="J58" s="15">
        <f>log(E23,10)</f>
        <v>1.214585701</v>
      </c>
      <c r="K58" s="15">
        <f>log(E24,10)</f>
        <v>1.227125087</v>
      </c>
      <c r="L58" s="16">
        <f t="shared" si="8"/>
        <v>1.21996675</v>
      </c>
      <c r="M58" s="17">
        <f t="shared" si="9"/>
        <v>-0.001777288155</v>
      </c>
      <c r="N58" s="17">
        <f t="shared" si="10"/>
        <v>-0.005381049214</v>
      </c>
      <c r="O58" s="17">
        <f t="shared" si="11"/>
        <v>0.00715833737</v>
      </c>
    </row>
    <row r="59" ht="12.75" customHeight="1">
      <c r="A59" s="14">
        <v>1.0</v>
      </c>
      <c r="B59" s="14">
        <v>1.0</v>
      </c>
      <c r="C59" s="14">
        <v>-1.0</v>
      </c>
      <c r="D59" s="14">
        <v>1.0</v>
      </c>
      <c r="E59" s="14">
        <v>-1.0</v>
      </c>
      <c r="F59" s="14">
        <v>1.0</v>
      </c>
      <c r="G59" s="14">
        <v>-1.0</v>
      </c>
      <c r="H59" s="14">
        <v>-1.0</v>
      </c>
      <c r="I59" s="15">
        <f>log(E13,10)</f>
        <v>1.387617502</v>
      </c>
      <c r="J59" s="15">
        <f>log(E14,10)</f>
        <v>1.387427922</v>
      </c>
      <c r="K59" s="15">
        <f>log(E15,10)</f>
        <v>1.380785871</v>
      </c>
      <c r="L59" s="16">
        <f t="shared" si="8"/>
        <v>1.385277098</v>
      </c>
      <c r="M59" s="17">
        <f t="shared" si="9"/>
        <v>0.002340403889</v>
      </c>
      <c r="N59" s="17">
        <f t="shared" si="10"/>
        <v>0.002150823397</v>
      </c>
      <c r="O59" s="17">
        <f t="shared" si="11"/>
        <v>-0.004491227287</v>
      </c>
    </row>
    <row r="60" ht="12.75" customHeight="1">
      <c r="A60" s="14">
        <v>1.0</v>
      </c>
      <c r="B60" s="14">
        <v>1.0</v>
      </c>
      <c r="C60" s="14">
        <v>-1.0</v>
      </c>
      <c r="D60" s="14">
        <v>-1.0</v>
      </c>
      <c r="E60" s="14">
        <v>-1.0</v>
      </c>
      <c r="F60" s="14">
        <v>-1.0</v>
      </c>
      <c r="G60" s="14">
        <v>1.0</v>
      </c>
      <c r="H60" s="14">
        <v>1.0</v>
      </c>
      <c r="I60" s="15">
        <f>log(E10,10)</f>
        <v>1.400812491</v>
      </c>
      <c r="J60" s="15">
        <f>log(E11,10)</f>
        <v>1.398960477</v>
      </c>
      <c r="K60" s="15">
        <f>log(E12,10)</f>
        <v>1.406797382</v>
      </c>
      <c r="L60" s="16">
        <f t="shared" si="8"/>
        <v>1.402190116</v>
      </c>
      <c r="M60" s="17">
        <f t="shared" si="9"/>
        <v>-0.001377625841</v>
      </c>
      <c r="N60" s="17">
        <f t="shared" si="10"/>
        <v>-0.003229639481</v>
      </c>
      <c r="O60" s="17">
        <f t="shared" si="11"/>
        <v>0.004607265322</v>
      </c>
    </row>
    <row r="61" ht="12.75" customHeight="1">
      <c r="A61" s="14">
        <v>1.0</v>
      </c>
      <c r="B61" s="14">
        <v>-1.0</v>
      </c>
      <c r="C61" s="14">
        <v>1.0</v>
      </c>
      <c r="D61" s="14">
        <v>1.0</v>
      </c>
      <c r="E61" s="14">
        <v>-1.0</v>
      </c>
      <c r="F61" s="14">
        <v>-1.0</v>
      </c>
      <c r="G61" s="14">
        <v>1.0</v>
      </c>
      <c r="H61" s="14">
        <v>-1.0</v>
      </c>
      <c r="I61" s="15">
        <f>log(E19,10)</f>
        <v>1.034256594</v>
      </c>
      <c r="J61" s="15">
        <f>log(E20,10)</f>
        <v>1.034088827</v>
      </c>
      <c r="K61" s="15">
        <f>log(E21,10)</f>
        <v>1.033971572</v>
      </c>
      <c r="L61" s="16">
        <f t="shared" si="8"/>
        <v>1.034105664</v>
      </c>
      <c r="M61" s="17">
        <f t="shared" si="9"/>
        <v>0.0001509297353</v>
      </c>
      <c r="N61" s="17">
        <f t="shared" si="10"/>
        <v>-0.0000168375181</v>
      </c>
      <c r="O61" s="17">
        <f t="shared" si="11"/>
        <v>-0.0001340922172</v>
      </c>
    </row>
    <row r="62" ht="12.75" customHeight="1">
      <c r="A62" s="14">
        <v>1.0</v>
      </c>
      <c r="B62" s="14">
        <v>-1.0</v>
      </c>
      <c r="C62" s="14">
        <v>1.0</v>
      </c>
      <c r="D62" s="14">
        <v>-1.0</v>
      </c>
      <c r="E62" s="14">
        <v>-1.0</v>
      </c>
      <c r="F62" s="14">
        <v>1.0</v>
      </c>
      <c r="G62" s="14">
        <v>-1.0</v>
      </c>
      <c r="H62" s="14">
        <v>1.0</v>
      </c>
      <c r="I62" s="15">
        <f>log(E16,10)</f>
        <v>1.120423787</v>
      </c>
      <c r="J62" s="15">
        <f>log(E17,10)</f>
        <v>1.132839827</v>
      </c>
      <c r="K62" s="15">
        <f>log(E18,10)</f>
        <v>1.124321457</v>
      </c>
      <c r="L62" s="16">
        <f t="shared" si="8"/>
        <v>1.12586169</v>
      </c>
      <c r="M62" s="17">
        <f t="shared" si="9"/>
        <v>-0.005437903169</v>
      </c>
      <c r="N62" s="17">
        <f t="shared" si="10"/>
        <v>0.006978136623</v>
      </c>
      <c r="O62" s="17">
        <f t="shared" si="11"/>
        <v>-0.001540233454</v>
      </c>
    </row>
    <row r="63" ht="12.75" customHeight="1">
      <c r="A63" s="14">
        <v>1.0</v>
      </c>
      <c r="B63" s="14">
        <v>-1.0</v>
      </c>
      <c r="C63" s="14">
        <v>-1.0</v>
      </c>
      <c r="D63" s="14">
        <v>1.0</v>
      </c>
      <c r="E63" s="14">
        <v>1.0</v>
      </c>
      <c r="F63" s="14">
        <v>-1.0</v>
      </c>
      <c r="G63" s="14">
        <v>-1.0</v>
      </c>
      <c r="H63" s="14">
        <v>1.0</v>
      </c>
      <c r="I63" s="15">
        <f>log(E7,10)</f>
        <v>1.195339701</v>
      </c>
      <c r="J63" s="15">
        <f>log(E8,10)</f>
        <v>1.243646088</v>
      </c>
      <c r="K63" s="15">
        <f>log(E9,10)</f>
        <v>1.236075243</v>
      </c>
      <c r="L63" s="16">
        <f t="shared" si="8"/>
        <v>1.225020344</v>
      </c>
      <c r="M63" s="17">
        <f t="shared" si="9"/>
        <v>-0.02968064312</v>
      </c>
      <c r="N63" s="17">
        <f t="shared" ref="N63:O63" si="12">J63-K63</f>
        <v>0.007570845473</v>
      </c>
      <c r="O63" s="17">
        <f t="shared" si="12"/>
        <v>0.01105489882</v>
      </c>
    </row>
    <row r="64" ht="12.75" customHeight="1">
      <c r="A64" s="14">
        <v>1.0</v>
      </c>
      <c r="B64" s="14">
        <v>-1.0</v>
      </c>
      <c r="C64" s="14">
        <v>-1.0</v>
      </c>
      <c r="D64" s="14">
        <v>-1.0</v>
      </c>
      <c r="E64" s="14">
        <v>1.0</v>
      </c>
      <c r="F64" s="14">
        <v>1.0</v>
      </c>
      <c r="G64" s="14">
        <v>1.0</v>
      </c>
      <c r="H64" s="14">
        <v>-1.0</v>
      </c>
      <c r="I64" s="15">
        <f>log(E4,10)</f>
        <v>1.261416798</v>
      </c>
      <c r="J64" s="15">
        <f>log(E5,10)</f>
        <v>1.308439017</v>
      </c>
      <c r="K64" s="15">
        <f>log(E6,10)</f>
        <v>1.291043626</v>
      </c>
      <c r="L64" s="16">
        <f t="shared" si="8"/>
        <v>1.28696648</v>
      </c>
      <c r="M64" s="17">
        <f t="shared" si="9"/>
        <v>-0.02554968231</v>
      </c>
      <c r="N64" s="17">
        <f>J64-L64</f>
        <v>0.02147253678</v>
      </c>
      <c r="O64" s="17">
        <f>K64-L64</f>
        <v>0.004077145532</v>
      </c>
    </row>
    <row r="65" ht="12.75" customHeight="1">
      <c r="A65">
        <f>SUMPRODUCT(A57:A64,L57:L64)</f>
        <v>9.770841203</v>
      </c>
      <c r="B65">
        <f>SUMPRODUCT(B57:B64,L57:L64)</f>
        <v>0.4269328459</v>
      </c>
      <c r="C65">
        <f>SUMPRODUCT(C57:C64,L57:L64)</f>
        <v>-0.828066875</v>
      </c>
      <c r="D65">
        <f>SUMPRODUCT(D57:D64,L57:L64)</f>
        <v>-0.2991288699</v>
      </c>
      <c r="E65">
        <f>SUMPRODUCT(E57:E64,L57:L64)</f>
        <v>-0.1240279354</v>
      </c>
      <c r="F65">
        <f>SUMPRODUCT(F57:F64,L57:L64)</f>
        <v>0.008275454064</v>
      </c>
      <c r="G65">
        <f>SUMPRODUCT(G57:G64,L57:L64)</f>
        <v>-0.1414105621</v>
      </c>
      <c r="H65">
        <f>SUMPRODUCT(H57:H64,L57:L64)</f>
        <v>-0.08179078165</v>
      </c>
      <c r="I65" s="2" t="s">
        <v>129</v>
      </c>
    </row>
    <row r="66" ht="12.75" customHeight="1">
      <c r="A66" s="18">
        <f t="shared" ref="A66:H66" si="13">A65/8</f>
        <v>1.22135515</v>
      </c>
      <c r="B66" s="18">
        <f t="shared" si="13"/>
        <v>0.05336660573</v>
      </c>
      <c r="C66" s="18">
        <f t="shared" si="13"/>
        <v>-0.1035083594</v>
      </c>
      <c r="D66" s="18">
        <f t="shared" si="13"/>
        <v>-0.03739110874</v>
      </c>
      <c r="E66" s="18">
        <f t="shared" si="13"/>
        <v>-0.01550349192</v>
      </c>
      <c r="F66" s="18">
        <f t="shared" si="13"/>
        <v>0.001034431758</v>
      </c>
      <c r="G66" s="18">
        <f t="shared" si="13"/>
        <v>-0.01767632026</v>
      </c>
      <c r="H66" s="18">
        <f t="shared" si="13"/>
        <v>-0.01022384771</v>
      </c>
      <c r="I66" s="19" t="s">
        <v>130</v>
      </c>
      <c r="J66" s="18"/>
    </row>
    <row r="67" ht="12.75" customHeight="1"/>
    <row r="68" ht="12.75" customHeight="1">
      <c r="A68" s="20"/>
      <c r="B68" s="21" t="s">
        <v>131</v>
      </c>
      <c r="C68" s="21" t="s">
        <v>132</v>
      </c>
      <c r="D68" s="22" t="s">
        <v>133</v>
      </c>
      <c r="E68" s="22" t="s">
        <v>134</v>
      </c>
      <c r="F68" s="22" t="s">
        <v>135</v>
      </c>
    </row>
    <row r="69" ht="12.75" customHeight="1">
      <c r="A69" s="21" t="s">
        <v>136</v>
      </c>
      <c r="B69" s="23">
        <f>SUMSQ(M57:O64)</f>
        <v>0.002435816266</v>
      </c>
      <c r="C69" s="23">
        <f>B69/B77*100</f>
        <v>0.6456268288</v>
      </c>
      <c r="D69" s="24"/>
      <c r="E69" s="24"/>
      <c r="F69" s="24"/>
      <c r="H69" s="25" t="s">
        <v>137</v>
      </c>
      <c r="I69" s="26">
        <f>SQRT(B69/(2^3*(3-1)))</f>
        <v>0.01233849734</v>
      </c>
    </row>
    <row r="70" ht="12.75" customHeight="1">
      <c r="A70" s="21" t="s">
        <v>138</v>
      </c>
      <c r="B70" s="23">
        <f>24*B66^2</f>
        <v>0.06835187058</v>
      </c>
      <c r="C70" s="23">
        <f>B70/B77*100</f>
        <v>18.11704851</v>
      </c>
      <c r="D70" s="24">
        <f>B66</f>
        <v>0.05336660573</v>
      </c>
      <c r="E70" s="24">
        <f>D70-I71*I70</f>
        <v>0.04896915593</v>
      </c>
      <c r="F70" s="24">
        <f>D70+I71*I70</f>
        <v>0.05776405553</v>
      </c>
      <c r="H70" s="25" t="s">
        <v>139</v>
      </c>
      <c r="I70" s="26">
        <f>I69/SQRT(2^3*3)</f>
        <v>0.002518585223</v>
      </c>
    </row>
    <row r="71" ht="12.75" customHeight="1">
      <c r="A71" s="21" t="s">
        <v>140</v>
      </c>
      <c r="B71" s="23">
        <f>24*C66^2</f>
        <v>0.2571355311</v>
      </c>
      <c r="C71" s="23">
        <f>B71/B77*100</f>
        <v>68.15522164</v>
      </c>
      <c r="D71" s="24">
        <f>C66</f>
        <v>-0.1035083594</v>
      </c>
      <c r="E71" s="24">
        <f>D71-I71*I70</f>
        <v>-0.1079058092</v>
      </c>
      <c r="F71" s="24">
        <f>D71+I71*I70</f>
        <v>-0.09911090958</v>
      </c>
      <c r="H71" s="25" t="s">
        <v>141</v>
      </c>
      <c r="I71" s="27">
        <v>1.746</v>
      </c>
    </row>
    <row r="72" ht="12.75" customHeight="1">
      <c r="A72" s="21" t="s">
        <v>142</v>
      </c>
      <c r="B72" s="23">
        <f>24*D66^2</f>
        <v>0.03355428031</v>
      </c>
      <c r="C72" s="23">
        <f>B72/B77*100</f>
        <v>8.893751097</v>
      </c>
      <c r="D72" s="24">
        <f>D66</f>
        <v>-0.03739110874</v>
      </c>
      <c r="E72" s="24">
        <f>D72-I71*I70</f>
        <v>-0.04178855854</v>
      </c>
      <c r="F72" s="24">
        <f>D72+I71*I70</f>
        <v>-0.03299365894</v>
      </c>
    </row>
    <row r="73" ht="12.75" customHeight="1">
      <c r="A73" s="21" t="s">
        <v>143</v>
      </c>
      <c r="B73" s="23">
        <f>24*E66^2</f>
        <v>0.005768598284</v>
      </c>
      <c r="C73" s="23">
        <f>B73/B77*100</f>
        <v>1.528999485</v>
      </c>
      <c r="D73" s="24">
        <f>E66</f>
        <v>-0.01550349192</v>
      </c>
      <c r="E73" s="24">
        <f>D73-I71*I70</f>
        <v>-0.01990094172</v>
      </c>
      <c r="F73" s="24">
        <f>D73+I71*I70</f>
        <v>-0.01110604212</v>
      </c>
    </row>
    <row r="74" ht="12.75" customHeight="1">
      <c r="A74" s="21" t="s">
        <v>144</v>
      </c>
      <c r="B74" s="23">
        <f>24*F66^2</f>
        <v>0.00002568117749</v>
      </c>
      <c r="C74" s="23">
        <f>B74/B77*100</f>
        <v>0.006806940824</v>
      </c>
      <c r="D74" s="24">
        <f>F66</f>
        <v>0.001034431758</v>
      </c>
      <c r="E74" s="24">
        <f>D74-I71*I70</f>
        <v>-0.003363018041</v>
      </c>
      <c r="F74" s="24">
        <f>D74+I71*I70</f>
        <v>0.005431881557</v>
      </c>
    </row>
    <row r="75" ht="12.75" customHeight="1">
      <c r="A75" s="21" t="s">
        <v>145</v>
      </c>
      <c r="B75" s="23">
        <f>24*G66^2</f>
        <v>0.007498855152</v>
      </c>
      <c r="C75" s="23">
        <f>B75/B77*100</f>
        <v>1.987613819</v>
      </c>
      <c r="D75" s="24">
        <f>G66</f>
        <v>-0.01767632026</v>
      </c>
      <c r="E75" s="24">
        <f>D75-I71*I70</f>
        <v>-0.02207377006</v>
      </c>
      <c r="F75" s="24">
        <f>D75+I71*I70</f>
        <v>-0.01327887046</v>
      </c>
    </row>
    <row r="76" ht="12.75" customHeight="1">
      <c r="A76" s="21" t="s">
        <v>146</v>
      </c>
      <c r="B76" s="23">
        <f>24*H66^2</f>
        <v>0.002508649486</v>
      </c>
      <c r="C76" s="23">
        <f>B76/B77*100</f>
        <v>0.6649316843</v>
      </c>
      <c r="D76" s="24">
        <f>H66</f>
        <v>-0.01022384771</v>
      </c>
      <c r="E76" s="24">
        <f>D76-I71*I70</f>
        <v>-0.01462129751</v>
      </c>
      <c r="F76" s="24">
        <f>D76+I71*I70</f>
        <v>-0.005826397907</v>
      </c>
    </row>
    <row r="77" ht="12.75" customHeight="1">
      <c r="A77" s="21" t="s">
        <v>147</v>
      </c>
      <c r="B77" s="23">
        <f t="shared" ref="B77:C77" si="14">SUM(B69:B76)</f>
        <v>0.3772792823</v>
      </c>
      <c r="C77" s="23">
        <f t="shared" si="14"/>
        <v>100</v>
      </c>
      <c r="D77" s="24"/>
      <c r="E77" s="24"/>
      <c r="F77" s="24"/>
    </row>
    <row r="78" ht="12.75" customHeight="1"/>
    <row r="79" ht="12.75" customHeight="1"/>
    <row r="80" ht="12.75" customHeight="1">
      <c r="A80" s="2" t="s">
        <v>149</v>
      </c>
    </row>
    <row r="81" ht="12.75" customHeight="1">
      <c r="A81" s="10" t="s">
        <v>114</v>
      </c>
      <c r="B81" s="10" t="s">
        <v>115</v>
      </c>
      <c r="C81" s="10" t="s">
        <v>116</v>
      </c>
      <c r="D81" s="10" t="s">
        <v>117</v>
      </c>
      <c r="E81" s="10" t="s">
        <v>118</v>
      </c>
      <c r="F81" s="10" t="s">
        <v>119</v>
      </c>
      <c r="G81" s="10" t="s">
        <v>120</v>
      </c>
      <c r="H81" s="10" t="s">
        <v>121</v>
      </c>
      <c r="I81" s="11" t="s">
        <v>122</v>
      </c>
      <c r="J81" s="11" t="s">
        <v>123</v>
      </c>
      <c r="K81" s="11" t="s">
        <v>124</v>
      </c>
      <c r="L81" s="12" t="s">
        <v>125</v>
      </c>
      <c r="M81" s="13" t="s">
        <v>126</v>
      </c>
      <c r="N81" s="13" t="s">
        <v>127</v>
      </c>
      <c r="O81" s="13" t="s">
        <v>128</v>
      </c>
    </row>
    <row r="82" ht="12.75" customHeight="1">
      <c r="A82" s="14">
        <v>1.0</v>
      </c>
      <c r="B82" s="14">
        <v>1.0</v>
      </c>
      <c r="C82" s="14">
        <v>1.0</v>
      </c>
      <c r="D82" s="14">
        <v>1.0</v>
      </c>
      <c r="E82" s="14">
        <v>1.0</v>
      </c>
      <c r="F82" s="14">
        <v>1.0</v>
      </c>
      <c r="G82" s="14">
        <v>1.0</v>
      </c>
      <c r="H82" s="14">
        <v>1.0</v>
      </c>
      <c r="I82" s="15">
        <f>log(H25,10)</f>
        <v>3.943991144</v>
      </c>
      <c r="J82" s="15">
        <f>log(H26,10)</f>
        <v>3.944123885</v>
      </c>
      <c r="K82" s="15">
        <f>log(H27,10)</f>
        <v>3.944309547</v>
      </c>
      <c r="L82" s="16">
        <f t="shared" ref="L82:L89" si="15">AVERAGE(I82:K82)</f>
        <v>3.944141525</v>
      </c>
      <c r="M82" s="17">
        <f t="shared" ref="M82:M89" si="16">I82-L82</f>
        <v>-0.0001503811867</v>
      </c>
      <c r="N82" s="17">
        <f t="shared" ref="N82:N87" si="17">J82-L82</f>
        <v>-0.00001764040758</v>
      </c>
      <c r="O82" s="17">
        <f t="shared" ref="O82:O87" si="18">K82-L82</f>
        <v>0.0001680215943</v>
      </c>
    </row>
    <row r="83" ht="12.75" customHeight="1">
      <c r="A83" s="14">
        <v>1.0</v>
      </c>
      <c r="B83" s="14">
        <v>1.0</v>
      </c>
      <c r="C83" s="14">
        <v>1.0</v>
      </c>
      <c r="D83" s="14">
        <v>-1.0</v>
      </c>
      <c r="E83" s="14">
        <v>1.0</v>
      </c>
      <c r="F83" s="14">
        <v>-1.0</v>
      </c>
      <c r="G83" s="14">
        <v>-1.0</v>
      </c>
      <c r="H83" s="14">
        <v>-1.0</v>
      </c>
      <c r="I83" s="15">
        <f>log(H22,10)</f>
        <v>3.944129136</v>
      </c>
      <c r="J83" s="15">
        <f>log(H23,10)</f>
        <v>3.938696169</v>
      </c>
      <c r="K83" s="15">
        <f>log(H24,10)</f>
        <v>3.944097619</v>
      </c>
      <c r="L83" s="16">
        <f t="shared" si="15"/>
        <v>3.942307641</v>
      </c>
      <c r="M83" s="17">
        <f t="shared" si="16"/>
        <v>0.00182149522</v>
      </c>
      <c r="N83" s="17">
        <f t="shared" si="17"/>
        <v>-0.003611472601</v>
      </c>
      <c r="O83" s="17">
        <f t="shared" si="18"/>
        <v>0.001789977381</v>
      </c>
    </row>
    <row r="84" ht="12.75" customHeight="1">
      <c r="A84" s="14">
        <v>1.0</v>
      </c>
      <c r="B84" s="14">
        <v>1.0</v>
      </c>
      <c r="C84" s="14">
        <v>-1.0</v>
      </c>
      <c r="D84" s="14">
        <v>1.0</v>
      </c>
      <c r="E84" s="14">
        <v>-1.0</v>
      </c>
      <c r="F84" s="14">
        <v>1.0</v>
      </c>
      <c r="G84" s="14">
        <v>-1.0</v>
      </c>
      <c r="H84" s="14">
        <v>-1.0</v>
      </c>
      <c r="I84" s="15">
        <f>log(H13,10)</f>
        <v>3.944151473</v>
      </c>
      <c r="J84" s="15">
        <f>log(H14,10)</f>
        <v>3.944345313</v>
      </c>
      <c r="K84" s="15">
        <f>log(H15,10)</f>
        <v>3.944448201</v>
      </c>
      <c r="L84" s="16">
        <f t="shared" si="15"/>
        <v>3.944314996</v>
      </c>
      <c r="M84" s="17">
        <f t="shared" si="16"/>
        <v>-0.0001635227356</v>
      </c>
      <c r="N84" s="17">
        <f t="shared" si="17"/>
        <v>0.00003031722495</v>
      </c>
      <c r="O84" s="17">
        <f t="shared" si="18"/>
        <v>0.0001332055107</v>
      </c>
    </row>
    <row r="85" ht="12.75" customHeight="1">
      <c r="A85" s="14">
        <v>1.0</v>
      </c>
      <c r="B85" s="14">
        <v>1.0</v>
      </c>
      <c r="C85" s="14">
        <v>-1.0</v>
      </c>
      <c r="D85" s="14">
        <v>-1.0</v>
      </c>
      <c r="E85" s="14">
        <v>-1.0</v>
      </c>
      <c r="F85" s="14">
        <v>-1.0</v>
      </c>
      <c r="G85" s="14">
        <v>1.0</v>
      </c>
      <c r="H85" s="14">
        <v>1.0</v>
      </c>
      <c r="I85" s="15">
        <f>log(H10,10)</f>
        <v>3.943904733</v>
      </c>
      <c r="J85" s="15">
        <f>log(H11,10)</f>
        <v>3.943978062</v>
      </c>
      <c r="K85" s="15">
        <f>log(H12,10)</f>
        <v>3.944347649</v>
      </c>
      <c r="L85" s="16">
        <f t="shared" si="15"/>
        <v>3.944076814</v>
      </c>
      <c r="M85" s="17">
        <f t="shared" si="16"/>
        <v>-0.0001720819165</v>
      </c>
      <c r="N85" s="17">
        <f t="shared" si="17"/>
        <v>-0.00009875213702</v>
      </c>
      <c r="O85" s="17">
        <f t="shared" si="18"/>
        <v>0.0002708340535</v>
      </c>
    </row>
    <row r="86" ht="12.75" customHeight="1">
      <c r="A86" s="14">
        <v>1.0</v>
      </c>
      <c r="B86" s="14">
        <v>-1.0</v>
      </c>
      <c r="C86" s="14">
        <v>1.0</v>
      </c>
      <c r="D86" s="14">
        <v>1.0</v>
      </c>
      <c r="E86" s="14">
        <v>-1.0</v>
      </c>
      <c r="F86" s="14">
        <v>-1.0</v>
      </c>
      <c r="G86" s="14">
        <v>1.0</v>
      </c>
      <c r="H86" s="14">
        <v>-1.0</v>
      </c>
      <c r="I86" s="15">
        <f>log(H19,10)</f>
        <v>3.466691932</v>
      </c>
      <c r="J86" s="15">
        <f>log(H20,10)</f>
        <v>3.466827373</v>
      </c>
      <c r="K86" s="15">
        <f>log(H21,10)</f>
        <v>3.466858574</v>
      </c>
      <c r="L86" s="16">
        <f t="shared" si="15"/>
        <v>3.466792626</v>
      </c>
      <c r="M86" s="17">
        <f t="shared" si="16"/>
        <v>-0.0001006943081</v>
      </c>
      <c r="N86" s="17">
        <f t="shared" si="17"/>
        <v>0.00003474686057</v>
      </c>
      <c r="O86" s="17">
        <f t="shared" si="18"/>
        <v>0.0000659474475</v>
      </c>
    </row>
    <row r="87" ht="12.75" customHeight="1">
      <c r="A87" s="14">
        <v>1.0</v>
      </c>
      <c r="B87" s="14">
        <v>-1.0</v>
      </c>
      <c r="C87" s="14">
        <v>1.0</v>
      </c>
      <c r="D87" s="14">
        <v>-1.0</v>
      </c>
      <c r="E87" s="14">
        <v>-1.0</v>
      </c>
      <c r="F87" s="14">
        <v>1.0</v>
      </c>
      <c r="G87" s="14">
        <v>-1.0</v>
      </c>
      <c r="H87" s="14">
        <v>1.0</v>
      </c>
      <c r="I87" s="15">
        <f>log(H16,10)</f>
        <v>3.466563151</v>
      </c>
      <c r="J87" s="15">
        <f>log(H17,10)</f>
        <v>3.466706899</v>
      </c>
      <c r="K87" s="15">
        <f>log(H18,10)</f>
        <v>3.466681605</v>
      </c>
      <c r="L87" s="16">
        <f t="shared" si="15"/>
        <v>3.466650552</v>
      </c>
      <c r="M87" s="17">
        <f t="shared" si="16"/>
        <v>-0.00008740076519</v>
      </c>
      <c r="N87" s="17">
        <f t="shared" si="17"/>
        <v>0.00005634732972</v>
      </c>
      <c r="O87" s="17">
        <f t="shared" si="18"/>
        <v>0.00003105343547</v>
      </c>
    </row>
    <row r="88" ht="12.75" customHeight="1">
      <c r="A88" s="14">
        <v>1.0</v>
      </c>
      <c r="B88" s="14">
        <v>-1.0</v>
      </c>
      <c r="C88" s="14">
        <v>-1.0</v>
      </c>
      <c r="D88" s="14">
        <v>1.0</v>
      </c>
      <c r="E88" s="14">
        <v>1.0</v>
      </c>
      <c r="F88" s="14">
        <v>-1.0</v>
      </c>
      <c r="G88" s="14">
        <v>-1.0</v>
      </c>
      <c r="H88" s="14">
        <v>1.0</v>
      </c>
      <c r="I88" s="15">
        <f>log(H7,10)</f>
        <v>3.467453508</v>
      </c>
      <c r="J88" s="15">
        <f>log(H8,10)</f>
        <v>3.466793502</v>
      </c>
      <c r="K88" s="15">
        <f>log(H9,10)</f>
        <v>3.467129136</v>
      </c>
      <c r="L88" s="16">
        <f t="shared" si="15"/>
        <v>3.467125382</v>
      </c>
      <c r="M88" s="17">
        <f t="shared" si="16"/>
        <v>0.0003281255521</v>
      </c>
      <c r="N88" s="17">
        <f t="shared" ref="N88:O88" si="19">J88-K88</f>
        <v>-0.0003356337933</v>
      </c>
      <c r="O88" s="17">
        <f t="shared" si="19"/>
        <v>0.00000375412062</v>
      </c>
    </row>
    <row r="89" ht="12.75" customHeight="1">
      <c r="A89" s="14">
        <v>1.0</v>
      </c>
      <c r="B89" s="14">
        <v>-1.0</v>
      </c>
      <c r="C89" s="14">
        <v>-1.0</v>
      </c>
      <c r="D89" s="14">
        <v>-1.0</v>
      </c>
      <c r="E89" s="14">
        <v>1.0</v>
      </c>
      <c r="F89" s="14">
        <v>1.0</v>
      </c>
      <c r="G89" s="14">
        <v>1.0</v>
      </c>
      <c r="H89" s="14">
        <v>-1.0</v>
      </c>
      <c r="I89" s="15">
        <f>log(H4,10)</f>
        <v>3.465920011</v>
      </c>
      <c r="J89" s="15">
        <f>log(H5,10)</f>
        <v>3.466021326</v>
      </c>
      <c r="K89" s="15">
        <f>log(H6,10)</f>
        <v>3.466294445</v>
      </c>
      <c r="L89" s="16">
        <f t="shared" si="15"/>
        <v>3.466078594</v>
      </c>
      <c r="M89" s="17">
        <f t="shared" si="16"/>
        <v>-0.0001585831601</v>
      </c>
      <c r="N89" s="17">
        <f>J89-L89</f>
        <v>-0.00005726792781</v>
      </c>
      <c r="O89" s="17">
        <f>K89-L89</f>
        <v>0.0002158510879</v>
      </c>
    </row>
    <row r="90" ht="12.75" customHeight="1">
      <c r="A90">
        <f>SUMPRODUCT(A82:A89,L82:L89)</f>
        <v>29.64148813</v>
      </c>
      <c r="B90">
        <f>SUMPRODUCT(B82:B89,L82:L89)</f>
        <v>1.908193823</v>
      </c>
      <c r="C90">
        <f>SUMPRODUCT(C82:C89,L82:L89)</f>
        <v>-0.001703441579</v>
      </c>
      <c r="D90">
        <f>SUMPRODUCT(D82:D89,L82:L89)</f>
        <v>0.003260927917</v>
      </c>
      <c r="E90">
        <f>SUMPRODUCT(E82:E89,L82:L89)</f>
        <v>-0.002181846713</v>
      </c>
      <c r="F90">
        <f>SUMPRODUCT(F82:F89,L82:L89)</f>
        <v>0.0008832026682</v>
      </c>
      <c r="G90">
        <f>SUMPRODUCT(G82:G89,L82:L89)</f>
        <v>0.0006909885739</v>
      </c>
      <c r="H90">
        <f>SUMPRODUCT(H82:H89,L82:L89)</f>
        <v>0.002500416511</v>
      </c>
      <c r="I90" s="2" t="s">
        <v>129</v>
      </c>
    </row>
    <row r="91" ht="12.75" customHeight="1">
      <c r="A91" s="18">
        <f t="shared" ref="A91:H91" si="20">A90/8</f>
        <v>3.705186016</v>
      </c>
      <c r="B91" s="18">
        <f t="shared" si="20"/>
        <v>0.2385242278</v>
      </c>
      <c r="C91" s="18">
        <f t="shared" si="20"/>
        <v>-0.0002129301974</v>
      </c>
      <c r="D91" s="18">
        <f t="shared" si="20"/>
        <v>0.0004076159896</v>
      </c>
      <c r="E91" s="18">
        <f t="shared" si="20"/>
        <v>-0.0002727308391</v>
      </c>
      <c r="F91" s="18">
        <f t="shared" si="20"/>
        <v>0.0001104003335</v>
      </c>
      <c r="G91" s="18">
        <f t="shared" si="20"/>
        <v>0.00008637357174</v>
      </c>
      <c r="H91" s="18">
        <f t="shared" si="20"/>
        <v>0.0003125520638</v>
      </c>
      <c r="I91" s="19" t="s">
        <v>130</v>
      </c>
      <c r="J91" s="18"/>
    </row>
    <row r="92" ht="12.75" customHeight="1"/>
    <row r="93" ht="12.75" customHeight="1">
      <c r="A93" s="20"/>
      <c r="B93" s="21" t="s">
        <v>131</v>
      </c>
      <c r="C93" s="21" t="s">
        <v>132</v>
      </c>
      <c r="D93" s="22" t="s">
        <v>133</v>
      </c>
      <c r="E93" s="22" t="s">
        <v>134</v>
      </c>
      <c r="F93" s="22" t="s">
        <v>135</v>
      </c>
    </row>
    <row r="94" ht="12.75" customHeight="1">
      <c r="A94" s="21" t="s">
        <v>136</v>
      </c>
      <c r="B94" s="23">
        <f>SUMSQ(M82:O89)</f>
        <v>0.00002009669735</v>
      </c>
      <c r="C94" s="23">
        <f>B94/B102*100</f>
        <v>0.001471766738</v>
      </c>
      <c r="D94" s="24"/>
      <c r="E94" s="24"/>
      <c r="F94" s="24"/>
      <c r="H94" s="25" t="s">
        <v>137</v>
      </c>
      <c r="I94" s="26">
        <f>SQRT(B94/(2^3*(3-1)))</f>
        <v>0.001120733503</v>
      </c>
    </row>
    <row r="95" ht="12.75" customHeight="1">
      <c r="A95" s="21" t="s">
        <v>138</v>
      </c>
      <c r="B95" s="23">
        <f>24*B91^2</f>
        <v>1.365451374</v>
      </c>
      <c r="C95" s="23">
        <f>B95/B102*100</f>
        <v>99.99781954</v>
      </c>
      <c r="D95" s="24">
        <f>B91</f>
        <v>0.2385242278</v>
      </c>
      <c r="E95" s="24">
        <f>D95-I96*I95</f>
        <v>0.2381247975</v>
      </c>
      <c r="F95" s="24">
        <f>D95+I96*I95</f>
        <v>0.2389236581</v>
      </c>
      <c r="H95" s="25" t="s">
        <v>139</v>
      </c>
      <c r="I95" s="26">
        <f>I94/SQRT(2^3*3)</f>
        <v>0.0002287687683</v>
      </c>
    </row>
    <row r="96" ht="12.75" customHeight="1">
      <c r="A96" s="21" t="s">
        <v>140</v>
      </c>
      <c r="B96" s="23">
        <f>24*C91^2</f>
        <v>0.000001088142455</v>
      </c>
      <c r="C96" s="23">
        <f>B96/B102*100</f>
        <v>0.00007968930634</v>
      </c>
      <c r="D96" s="24">
        <f>C91</f>
        <v>-0.0002129301974</v>
      </c>
      <c r="E96" s="24">
        <f>D96-I96*I95</f>
        <v>-0.0006123604669</v>
      </c>
      <c r="F96" s="24">
        <f>D96+I96*I95</f>
        <v>0.0001865000721</v>
      </c>
      <c r="H96" s="25" t="s">
        <v>141</v>
      </c>
      <c r="I96" s="27">
        <v>1.746</v>
      </c>
    </row>
    <row r="97" ht="12.75" customHeight="1">
      <c r="A97" s="21" t="s">
        <v>142</v>
      </c>
      <c r="B97" s="23">
        <f>24*D91^2</f>
        <v>0.000003987619079</v>
      </c>
      <c r="C97" s="23">
        <f>B97/B102*100</f>
        <v>0.0002920303283</v>
      </c>
      <c r="D97" s="24">
        <f>D91</f>
        <v>0.0004076159896</v>
      </c>
      <c r="E97" s="24">
        <f>D97-I96*I95</f>
        <v>0.000008185720086</v>
      </c>
      <c r="F97" s="24">
        <f>D97+I96*I95</f>
        <v>0.0008070462591</v>
      </c>
    </row>
    <row r="98" ht="12.75" customHeight="1">
      <c r="A98" s="21" t="s">
        <v>143</v>
      </c>
      <c r="B98" s="23">
        <f>24*E91^2</f>
        <v>0.000001785170654</v>
      </c>
      <c r="C98" s="23">
        <f>B98/B102*100</f>
        <v>0.00013073565</v>
      </c>
      <c r="D98" s="24">
        <f>E91</f>
        <v>-0.0002727308391</v>
      </c>
      <c r="E98" s="24">
        <f>D98-I96*I95</f>
        <v>-0.0006721611086</v>
      </c>
      <c r="F98" s="24">
        <f>D98+I96*I95</f>
        <v>0.0001266994304</v>
      </c>
    </row>
    <row r="99" ht="12.75" customHeight="1">
      <c r="A99" s="21" t="s">
        <v>144</v>
      </c>
      <c r="B99" s="23">
        <f>24*F91^2</f>
        <v>0.0000002925176074</v>
      </c>
      <c r="C99" s="23">
        <f>B99/B102*100</f>
        <v>0.00002142231022</v>
      </c>
      <c r="D99" s="24">
        <f>F91</f>
        <v>0.0001104003335</v>
      </c>
      <c r="E99" s="24">
        <f>D99-I96*I95</f>
        <v>-0.000289029936</v>
      </c>
      <c r="F99" s="24">
        <f>D99+I96*I95</f>
        <v>0.000509830603</v>
      </c>
    </row>
    <row r="100" ht="12.75" customHeight="1">
      <c r="A100" s="21" t="s">
        <v>145</v>
      </c>
      <c r="B100" s="23">
        <f>24*G91^2</f>
        <v>0.0000001790494535</v>
      </c>
      <c r="C100" s="23">
        <f>B100/B102*100</f>
        <v>0.00001311255404</v>
      </c>
      <c r="D100" s="24">
        <f>G91</f>
        <v>0.00008637357174</v>
      </c>
      <c r="E100" s="24">
        <f>D100-I96*I95</f>
        <v>-0.0003130566977</v>
      </c>
      <c r="F100" s="24">
        <f>D100+I96*I95</f>
        <v>0.0004858038412</v>
      </c>
    </row>
    <row r="101" ht="12.75" customHeight="1">
      <c r="A101" s="21" t="s">
        <v>146</v>
      </c>
      <c r="B101" s="23">
        <f>24*H91^2</f>
        <v>0.000002344531023</v>
      </c>
      <c r="C101" s="23">
        <f>B101/B102*100</f>
        <v>0.0001716999921</v>
      </c>
      <c r="D101" s="24">
        <f>H91</f>
        <v>0.0003125520638</v>
      </c>
      <c r="E101" s="24">
        <f>D101-I96*I95</f>
        <v>-0.00008687820563</v>
      </c>
      <c r="F101" s="24">
        <f>D101+I96*I95</f>
        <v>0.0007119823333</v>
      </c>
    </row>
    <row r="102" ht="12.75" customHeight="1">
      <c r="A102" s="21" t="s">
        <v>147</v>
      </c>
      <c r="B102" s="23">
        <f t="shared" ref="B102:C102" si="21">SUM(B94:B101)</f>
        <v>1.365481148</v>
      </c>
      <c r="C102" s="23">
        <f t="shared" si="21"/>
        <v>100</v>
      </c>
      <c r="D102" s="24"/>
      <c r="E102" s="24"/>
      <c r="F102" s="24"/>
    </row>
    <row r="103" ht="12.75" customHeight="1"/>
    <row r="104" ht="12.75" customHeight="1"/>
    <row r="105" ht="12.75" customHeight="1">
      <c r="A105" s="2" t="s">
        <v>150</v>
      </c>
    </row>
    <row r="106" ht="12.75" customHeight="1">
      <c r="A106" s="10" t="s">
        <v>114</v>
      </c>
      <c r="B106" s="10" t="s">
        <v>115</v>
      </c>
      <c r="C106" s="10" t="s">
        <v>116</v>
      </c>
      <c r="D106" s="10" t="s">
        <v>117</v>
      </c>
      <c r="E106" s="10" t="s">
        <v>118</v>
      </c>
      <c r="F106" s="10" t="s">
        <v>119</v>
      </c>
      <c r="G106" s="10" t="s">
        <v>120</v>
      </c>
      <c r="H106" s="10" t="s">
        <v>121</v>
      </c>
      <c r="I106" s="11" t="s">
        <v>122</v>
      </c>
      <c r="J106" s="11" t="s">
        <v>123</v>
      </c>
      <c r="K106" s="11" t="s">
        <v>124</v>
      </c>
      <c r="L106" s="12" t="s">
        <v>125</v>
      </c>
      <c r="M106" s="13" t="s">
        <v>126</v>
      </c>
      <c r="N106" s="13" t="s">
        <v>127</v>
      </c>
      <c r="O106" s="13" t="s">
        <v>128</v>
      </c>
    </row>
    <row r="107" ht="12.75" customHeight="1">
      <c r="A107" s="14">
        <v>1.0</v>
      </c>
      <c r="B107" s="14">
        <v>1.0</v>
      </c>
      <c r="C107" s="14">
        <v>1.0</v>
      </c>
      <c r="D107" s="14">
        <v>1.0</v>
      </c>
      <c r="E107" s="14">
        <v>1.0</v>
      </c>
      <c r="F107" s="14">
        <v>1.0</v>
      </c>
      <c r="G107" s="14">
        <v>1.0</v>
      </c>
      <c r="H107" s="14">
        <v>1.0</v>
      </c>
      <c r="I107" s="15">
        <f>log(F25,10)</f>
        <v>1.339417524</v>
      </c>
      <c r="J107" s="15">
        <f>log(F26,10)</f>
        <v>1.338966261</v>
      </c>
      <c r="K107" s="15">
        <f>log(F27,10)</f>
        <v>1.33887275</v>
      </c>
      <c r="L107" s="16">
        <f t="shared" ref="L107:L114" si="22">AVERAGE(I107:K107)</f>
        <v>1.339085512</v>
      </c>
      <c r="M107" s="17">
        <f t="shared" ref="M107:M114" si="23">I107-L107</f>
        <v>0.0003320121605</v>
      </c>
      <c r="N107" s="17">
        <f t="shared" ref="N107:N112" si="24">J107-L107</f>
        <v>-0.0001192508843</v>
      </c>
      <c r="O107" s="17">
        <f t="shared" ref="O107:O112" si="25">K107-L107</f>
        <v>-0.0002127612762</v>
      </c>
    </row>
    <row r="108" ht="12.75" customHeight="1">
      <c r="A108" s="14">
        <v>1.0</v>
      </c>
      <c r="B108" s="14">
        <v>1.0</v>
      </c>
      <c r="C108" s="14">
        <v>1.0</v>
      </c>
      <c r="D108" s="14">
        <v>-1.0</v>
      </c>
      <c r="E108" s="14">
        <v>1.0</v>
      </c>
      <c r="F108" s="14">
        <v>-1.0</v>
      </c>
      <c r="G108" s="14">
        <v>-1.0</v>
      </c>
      <c r="H108" s="14">
        <v>-1.0</v>
      </c>
      <c r="I108" s="15">
        <f>log(F22,10)</f>
        <v>1.33896846</v>
      </c>
      <c r="J108" s="15">
        <f>log(F23,10)</f>
        <v>1.348930647</v>
      </c>
      <c r="K108" s="15">
        <f>log(F24,10)</f>
        <v>1.338994154</v>
      </c>
      <c r="L108" s="16">
        <f t="shared" si="22"/>
        <v>1.342297754</v>
      </c>
      <c r="M108" s="17">
        <f t="shared" si="23"/>
        <v>-0.003329293852</v>
      </c>
      <c r="N108" s="17">
        <f t="shared" si="24"/>
        <v>0.006632893545</v>
      </c>
      <c r="O108" s="17">
        <f t="shared" si="25"/>
        <v>-0.003303599692</v>
      </c>
    </row>
    <row r="109" ht="12.75" customHeight="1">
      <c r="A109" s="14">
        <v>1.0</v>
      </c>
      <c r="B109" s="14">
        <v>1.0</v>
      </c>
      <c r="C109" s="14">
        <v>-1.0</v>
      </c>
      <c r="D109" s="14">
        <v>1.0</v>
      </c>
      <c r="E109" s="14">
        <v>-1.0</v>
      </c>
      <c r="F109" s="14">
        <v>1.0</v>
      </c>
      <c r="G109" s="14">
        <v>-1.0</v>
      </c>
      <c r="H109" s="14">
        <v>-1.0</v>
      </c>
      <c r="I109" s="15">
        <f>log(F13,10)</f>
        <v>1.339022951</v>
      </c>
      <c r="J109" s="15">
        <f>log(F14,10)</f>
        <v>1.33878952</v>
      </c>
      <c r="K109" s="15">
        <f>log(F15,10)</f>
        <v>1.338665163</v>
      </c>
      <c r="L109" s="16">
        <f t="shared" si="22"/>
        <v>1.338825878</v>
      </c>
      <c r="M109" s="17">
        <f t="shared" si="23"/>
        <v>0.0001970727075</v>
      </c>
      <c r="N109" s="17">
        <f t="shared" si="24"/>
        <v>-0.00003635799917</v>
      </c>
      <c r="O109" s="17">
        <f t="shared" si="25"/>
        <v>-0.0001607147084</v>
      </c>
    </row>
    <row r="110" ht="12.75" customHeight="1">
      <c r="A110" s="14">
        <v>1.0</v>
      </c>
      <c r="B110" s="14">
        <v>1.0</v>
      </c>
      <c r="C110" s="14">
        <v>-1.0</v>
      </c>
      <c r="D110" s="14">
        <v>-1.0</v>
      </c>
      <c r="E110" s="14">
        <v>-1.0</v>
      </c>
      <c r="F110" s="14">
        <v>-1.0</v>
      </c>
      <c r="G110" s="14">
        <v>1.0</v>
      </c>
      <c r="H110" s="14">
        <v>1.0</v>
      </c>
      <c r="I110" s="15">
        <f>log(F10,10)</f>
        <v>1.339240873</v>
      </c>
      <c r="J110" s="15">
        <f>log(F11,10)</f>
        <v>1.33914568</v>
      </c>
      <c r="K110" s="15">
        <f>log(F12,10)</f>
        <v>1.338801857</v>
      </c>
      <c r="L110" s="16">
        <f t="shared" si="22"/>
        <v>1.339062803</v>
      </c>
      <c r="M110" s="17">
        <f t="shared" si="23"/>
        <v>0.0001780699741</v>
      </c>
      <c r="N110" s="17">
        <f t="shared" si="24"/>
        <v>0.0000828768947</v>
      </c>
      <c r="O110" s="17">
        <f t="shared" si="25"/>
        <v>-0.0002609468688</v>
      </c>
    </row>
    <row r="111" ht="12.75" customHeight="1">
      <c r="A111" s="14">
        <v>1.0</v>
      </c>
      <c r="B111" s="14">
        <v>-1.0</v>
      </c>
      <c r="C111" s="14">
        <v>1.0</v>
      </c>
      <c r="D111" s="14">
        <v>1.0</v>
      </c>
      <c r="E111" s="14">
        <v>-1.0</v>
      </c>
      <c r="F111" s="14">
        <v>-1.0</v>
      </c>
      <c r="G111" s="14">
        <v>1.0</v>
      </c>
      <c r="H111" s="14">
        <v>-1.0</v>
      </c>
      <c r="I111" s="15">
        <f>log(F19,10)</f>
        <v>1.816144595</v>
      </c>
      <c r="J111" s="15">
        <f>log(F20,10)</f>
        <v>1.816234387</v>
      </c>
      <c r="K111" s="15">
        <f>log(F21,10)</f>
        <v>1.815995438</v>
      </c>
      <c r="L111" s="16">
        <f t="shared" si="22"/>
        <v>1.816124807</v>
      </c>
      <c r="M111" s="17">
        <f t="shared" si="23"/>
        <v>0.00001978863402</v>
      </c>
      <c r="N111" s="17">
        <f t="shared" si="24"/>
        <v>0.0001095802049</v>
      </c>
      <c r="O111" s="17">
        <f t="shared" si="25"/>
        <v>-0.0001293688389</v>
      </c>
    </row>
    <row r="112" ht="12.75" customHeight="1">
      <c r="A112" s="14">
        <v>1.0</v>
      </c>
      <c r="B112" s="14">
        <v>-1.0</v>
      </c>
      <c r="C112" s="14">
        <v>1.0</v>
      </c>
      <c r="D112" s="14">
        <v>-1.0</v>
      </c>
      <c r="E112" s="14">
        <v>-1.0</v>
      </c>
      <c r="F112" s="14">
        <v>1.0</v>
      </c>
      <c r="G112" s="14">
        <v>-1.0</v>
      </c>
      <c r="H112" s="14">
        <v>1.0</v>
      </c>
      <c r="I112" s="15">
        <f>log(F16,10)</f>
        <v>1.816134402</v>
      </c>
      <c r="J112" s="15">
        <f>log(F17,10)</f>
        <v>1.816014527</v>
      </c>
      <c r="K112" s="15">
        <f>log(F18,10)</f>
        <v>1.815858172</v>
      </c>
      <c r="L112" s="16">
        <f t="shared" si="22"/>
        <v>1.816002367</v>
      </c>
      <c r="M112" s="17">
        <f t="shared" si="23"/>
        <v>0.0001320349666</v>
      </c>
      <c r="N112" s="17">
        <f t="shared" si="24"/>
        <v>0.00001216005562</v>
      </c>
      <c r="O112" s="17">
        <f t="shared" si="25"/>
        <v>-0.0001441950223</v>
      </c>
    </row>
    <row r="113" ht="12.75" customHeight="1">
      <c r="A113" s="14">
        <v>1.0</v>
      </c>
      <c r="B113" s="14">
        <v>-1.0</v>
      </c>
      <c r="C113" s="14">
        <v>-1.0</v>
      </c>
      <c r="D113" s="14">
        <v>1.0</v>
      </c>
      <c r="E113" s="14">
        <v>1.0</v>
      </c>
      <c r="F113" s="14">
        <v>-1.0</v>
      </c>
      <c r="G113" s="14">
        <v>-1.0</v>
      </c>
      <c r="H113" s="14">
        <v>1.0</v>
      </c>
      <c r="I113" s="15">
        <f>log(F7,10)</f>
        <v>1.815473238</v>
      </c>
      <c r="J113" s="15">
        <f>log(F8,10)</f>
        <v>1.816037734</v>
      </c>
      <c r="K113" s="15">
        <f>log(F9,10)</f>
        <v>1.815763036</v>
      </c>
      <c r="L113" s="16">
        <f t="shared" si="22"/>
        <v>1.815758003</v>
      </c>
      <c r="M113" s="17">
        <f t="shared" si="23"/>
        <v>-0.0002847644477</v>
      </c>
      <c r="N113" s="17">
        <f t="shared" ref="N113:O113" si="26">J113-K113</f>
        <v>0.000274698713</v>
      </c>
      <c r="O113" s="17">
        <f t="shared" si="26"/>
        <v>0.000005032867321</v>
      </c>
    </row>
    <row r="114" ht="12.75" customHeight="1">
      <c r="A114" s="14">
        <v>1.0</v>
      </c>
      <c r="B114" s="14">
        <v>-1.0</v>
      </c>
      <c r="C114" s="14">
        <v>-1.0</v>
      </c>
      <c r="D114" s="14">
        <v>-1.0</v>
      </c>
      <c r="E114" s="14">
        <v>1.0</v>
      </c>
      <c r="F114" s="14">
        <v>1.0</v>
      </c>
      <c r="G114" s="14">
        <v>1.0</v>
      </c>
      <c r="H114" s="14">
        <v>-1.0</v>
      </c>
      <c r="I114" s="15">
        <f>log(F4,10)</f>
        <v>1.816956187</v>
      </c>
      <c r="J114" s="15">
        <f>log(F5,10)</f>
        <v>1.816898318</v>
      </c>
      <c r="K114" s="15">
        <f>log(F6,10)</f>
        <v>1.816598504</v>
      </c>
      <c r="L114" s="16">
        <f t="shared" si="22"/>
        <v>1.81681767</v>
      </c>
      <c r="M114" s="17">
        <f t="shared" si="23"/>
        <v>0.000138517277</v>
      </c>
      <c r="N114" s="17">
        <f>J114-L114</f>
        <v>0.00008064851741</v>
      </c>
      <c r="O114" s="17">
        <f>K114-L114</f>
        <v>-0.0002191657945</v>
      </c>
    </row>
    <row r="115" ht="12.75" customHeight="1">
      <c r="A115">
        <f>SUMPRODUCT(A107:A114,L107:L114)</f>
        <v>12.62397479</v>
      </c>
      <c r="B115">
        <f>SUMPRODUCT(B107:B114,L107:L114)</f>
        <v>-1.905430899</v>
      </c>
      <c r="C115">
        <f>SUMPRODUCT(C107:C114,L107:L114)</f>
        <v>0.003046085648</v>
      </c>
      <c r="D115">
        <f>SUMPRODUCT(D107:D114,L107:L114)</f>
        <v>-0.004386394938</v>
      </c>
      <c r="E115">
        <f>SUMPRODUCT(E107:E114,L107:L114)</f>
        <v>0.003943082309</v>
      </c>
      <c r="F115">
        <f>SUMPRODUCT(F107:F114,L107:L114)</f>
        <v>-0.002511939495</v>
      </c>
      <c r="G115">
        <f>SUMPRODUCT(G107:G114,L107:L114)</f>
        <v>-0.001793210918</v>
      </c>
      <c r="H115">
        <f>SUMPRODUCT(H107:H114,L107:L114)</f>
        <v>-0.004157422779</v>
      </c>
      <c r="I115" s="2" t="s">
        <v>129</v>
      </c>
    </row>
    <row r="116" ht="12.75" customHeight="1">
      <c r="A116" s="18">
        <f t="shared" ref="A116:H116" si="27">A115/8</f>
        <v>1.577996849</v>
      </c>
      <c r="B116" s="18">
        <f t="shared" si="27"/>
        <v>-0.2381788624</v>
      </c>
      <c r="C116" s="18">
        <f t="shared" si="27"/>
        <v>0.000380760706</v>
      </c>
      <c r="D116" s="18">
        <f t="shared" si="27"/>
        <v>-0.0005482993672</v>
      </c>
      <c r="E116" s="18">
        <f t="shared" si="27"/>
        <v>0.0004928852887</v>
      </c>
      <c r="F116" s="18">
        <f t="shared" si="27"/>
        <v>-0.0003139924368</v>
      </c>
      <c r="G116" s="18">
        <f t="shared" si="27"/>
        <v>-0.0002241513648</v>
      </c>
      <c r="H116" s="18">
        <f t="shared" si="27"/>
        <v>-0.0005196778474</v>
      </c>
      <c r="I116" s="19" t="s">
        <v>130</v>
      </c>
      <c r="J116" s="18"/>
    </row>
    <row r="117" ht="12.75" customHeight="1"/>
    <row r="118" ht="12.75" customHeight="1">
      <c r="A118" s="20"/>
      <c r="B118" s="21" t="s">
        <v>131</v>
      </c>
      <c r="C118" s="21" t="s">
        <v>132</v>
      </c>
      <c r="D118" s="22" t="s">
        <v>133</v>
      </c>
      <c r="E118" s="22" t="s">
        <v>134</v>
      </c>
      <c r="F118" s="22" t="s">
        <v>135</v>
      </c>
    </row>
    <row r="119" ht="12.75" customHeight="1">
      <c r="A119" s="21" t="s">
        <v>136</v>
      </c>
      <c r="B119" s="23">
        <f>SUMSQ(M107:O114)</f>
        <v>0.00006663343439</v>
      </c>
      <c r="C119" s="23">
        <f>B119/B127*100</f>
        <v>0.004893783936</v>
      </c>
      <c r="D119" s="24"/>
      <c r="E119" s="24"/>
      <c r="F119" s="24"/>
      <c r="H119" s="25" t="s">
        <v>137</v>
      </c>
      <c r="I119" s="26">
        <f>SQRT(B119/(2^3*(3-1)))</f>
        <v>0.002040732626</v>
      </c>
    </row>
    <row r="120" ht="12.75" customHeight="1">
      <c r="A120" s="21" t="s">
        <v>138</v>
      </c>
      <c r="B120" s="23">
        <f>24*B116^2</f>
        <v>1.361500092</v>
      </c>
      <c r="C120" s="23">
        <f>B120/B127*100</f>
        <v>99.99315418</v>
      </c>
      <c r="D120" s="24">
        <f>B116</f>
        <v>-0.2381788624</v>
      </c>
      <c r="E120" s="24">
        <f>D120-I121*I120</f>
        <v>-0.238906181</v>
      </c>
      <c r="F120" s="24">
        <f>D120+I121*I120</f>
        <v>-0.2374515437</v>
      </c>
      <c r="H120" s="25" t="s">
        <v>139</v>
      </c>
      <c r="I120" s="26">
        <f>I119/SQRT(2^3*3)</f>
        <v>0.0004165628028</v>
      </c>
    </row>
    <row r="121" ht="12.75" customHeight="1">
      <c r="A121" s="21" t="s">
        <v>140</v>
      </c>
      <c r="B121" s="23">
        <f>24*C116^2</f>
        <v>0.000003479489165</v>
      </c>
      <c r="C121" s="23">
        <f>B121/B127*100</f>
        <v>0.0002555454081</v>
      </c>
      <c r="D121" s="24">
        <f>C116</f>
        <v>0.000380760706</v>
      </c>
      <c r="E121" s="24">
        <f>D121-I121*I120</f>
        <v>-0.0003465579478</v>
      </c>
      <c r="F121" s="24">
        <f>D121+I121*I120</f>
        <v>0.00110807936</v>
      </c>
      <c r="H121" s="25" t="s">
        <v>141</v>
      </c>
      <c r="I121" s="27">
        <v>1.746</v>
      </c>
    </row>
    <row r="122">
      <c r="A122" s="21" t="s">
        <v>142</v>
      </c>
      <c r="B122" s="23">
        <f>24*D116^2</f>
        <v>0.000007215172707</v>
      </c>
      <c r="C122" s="23">
        <f>B122/B127*100</f>
        <v>0.0005299065944</v>
      </c>
      <c r="D122" s="24">
        <f>D116</f>
        <v>-0.0005482993672</v>
      </c>
      <c r="E122" s="24">
        <f>D122-I121*I120</f>
        <v>-0.001275618021</v>
      </c>
      <c r="F122" s="24">
        <f>D122+I121*I120</f>
        <v>0.0001790192865</v>
      </c>
    </row>
    <row r="123">
      <c r="A123" s="21" t="s">
        <v>143</v>
      </c>
      <c r="B123" s="23">
        <f>24*E116^2</f>
        <v>0.000005830461787</v>
      </c>
      <c r="C123" s="23">
        <f>B123/B127*100</f>
        <v>0.0004282087588</v>
      </c>
      <c r="D123" s="24">
        <f>E116</f>
        <v>0.0004928852887</v>
      </c>
      <c r="E123" s="24">
        <f>D123-I121*I120</f>
        <v>-0.0002344333651</v>
      </c>
      <c r="F123" s="24">
        <f>D123+I121*I120</f>
        <v>0.001220203942</v>
      </c>
    </row>
    <row r="124">
      <c r="A124" s="21" t="s">
        <v>144</v>
      </c>
      <c r="B124" s="23">
        <f>24*F116^2</f>
        <v>0.000002366190009</v>
      </c>
      <c r="C124" s="23">
        <f>B124/B127*100</f>
        <v>0.0001737809669</v>
      </c>
      <c r="D124" s="24">
        <f>F116</f>
        <v>-0.0003139924368</v>
      </c>
      <c r="E124" s="24">
        <f>D124-I121*I120</f>
        <v>-0.001041311091</v>
      </c>
      <c r="F124" s="24">
        <f>D124+I121*I120</f>
        <v>0.0004133262169</v>
      </c>
    </row>
    <row r="125">
      <c r="A125" s="21" t="s">
        <v>145</v>
      </c>
      <c r="B125" s="23">
        <f>24*G116^2</f>
        <v>0.000001205852024</v>
      </c>
      <c r="C125" s="23">
        <f>B125/B127*100</f>
        <v>0.00008856183566</v>
      </c>
      <c r="D125" s="24">
        <f>G116</f>
        <v>-0.0002241513648</v>
      </c>
      <c r="E125" s="24">
        <f>D125-I121*I120</f>
        <v>-0.0009514700186</v>
      </c>
      <c r="F125" s="24">
        <f>D125+I121*I120</f>
        <v>0.000503167289</v>
      </c>
    </row>
    <row r="126">
      <c r="A126" s="21" t="s">
        <v>146</v>
      </c>
      <c r="B126" s="23">
        <f>24*H116^2</f>
        <v>0.000006481561561</v>
      </c>
      <c r="C126" s="23">
        <f>B126/B127*100</f>
        <v>0.00047602772</v>
      </c>
      <c r="D126" s="24">
        <f>H116</f>
        <v>-0.0005196778474</v>
      </c>
      <c r="E126" s="24">
        <f>D126-I121*I120</f>
        <v>-0.001246996501</v>
      </c>
      <c r="F126" s="24">
        <f>D126+I121*I120</f>
        <v>0.0002076408064</v>
      </c>
    </row>
    <row r="127">
      <c r="A127" s="21" t="s">
        <v>147</v>
      </c>
      <c r="B127" s="23">
        <f t="shared" ref="B127:C127" si="28">SUM(B119:B126)</f>
        <v>1.361593304</v>
      </c>
      <c r="C127" s="23">
        <f t="shared" si="28"/>
        <v>100</v>
      </c>
      <c r="D127" s="24"/>
      <c r="E127" s="24"/>
      <c r="F127" s="2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