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780" windowHeight="16240" tabRatio="500" activeTab="2"/>
  </bookViews>
  <sheets>
    <sheet name="dopencl matrix" sheetId="1" r:id="rId1"/>
    <sheet name="dopencl summary" sheetId="2" r:id="rId2"/>
    <sheet name="Aparapi Matrix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3" l="1"/>
  <c r="G9" i="3"/>
  <c r="G8" i="3"/>
  <c r="G7" i="3"/>
  <c r="G6" i="3"/>
  <c r="G5" i="3"/>
  <c r="G4" i="3"/>
  <c r="G3" i="3"/>
  <c r="J8" i="3"/>
  <c r="I8" i="3"/>
  <c r="J5" i="3"/>
  <c r="I5" i="3"/>
  <c r="B30" i="2"/>
  <c r="P37" i="2"/>
  <c r="O37" i="2"/>
  <c r="L37" i="2"/>
  <c r="N37" i="2"/>
  <c r="K37" i="2"/>
  <c r="M37" i="2"/>
  <c r="G37" i="2"/>
  <c r="F37" i="2"/>
  <c r="C37" i="2"/>
  <c r="E37" i="2"/>
  <c r="B37" i="2"/>
  <c r="D37" i="2"/>
  <c r="P36" i="2"/>
  <c r="O36" i="2"/>
  <c r="L36" i="2"/>
  <c r="N36" i="2"/>
  <c r="K36" i="2"/>
  <c r="M36" i="2"/>
  <c r="G36" i="2"/>
  <c r="F36" i="2"/>
  <c r="C36" i="2"/>
  <c r="E36" i="2"/>
  <c r="B36" i="2"/>
  <c r="D36" i="2"/>
  <c r="P35" i="2"/>
  <c r="O35" i="2"/>
  <c r="L35" i="2"/>
  <c r="N35" i="2"/>
  <c r="K35" i="2"/>
  <c r="M35" i="2"/>
  <c r="G35" i="2"/>
  <c r="F35" i="2"/>
  <c r="C35" i="2"/>
  <c r="E35" i="2"/>
  <c r="B35" i="2"/>
  <c r="D35" i="2"/>
  <c r="P34" i="2"/>
  <c r="O34" i="2"/>
  <c r="L34" i="2"/>
  <c r="N34" i="2"/>
  <c r="K34" i="2"/>
  <c r="M34" i="2"/>
  <c r="G34" i="2"/>
  <c r="F34" i="2"/>
  <c r="C34" i="2"/>
  <c r="E34" i="2"/>
  <c r="B34" i="2"/>
  <c r="D34" i="2"/>
  <c r="P33" i="2"/>
  <c r="O33" i="2"/>
  <c r="L33" i="2"/>
  <c r="N33" i="2"/>
  <c r="K33" i="2"/>
  <c r="M33" i="2"/>
  <c r="G33" i="2"/>
  <c r="F33" i="2"/>
  <c r="C33" i="2"/>
  <c r="E33" i="2"/>
  <c r="B33" i="2"/>
  <c r="D33" i="2"/>
  <c r="P32" i="2"/>
  <c r="O32" i="2"/>
  <c r="L32" i="2"/>
  <c r="N32" i="2"/>
  <c r="K32" i="2"/>
  <c r="M32" i="2"/>
  <c r="G32" i="2"/>
  <c r="F32" i="2"/>
  <c r="C32" i="2"/>
  <c r="E32" i="2"/>
  <c r="B32" i="2"/>
  <c r="D32" i="2"/>
  <c r="P31" i="2"/>
  <c r="O31" i="2"/>
  <c r="L31" i="2"/>
  <c r="N31" i="2"/>
  <c r="K31" i="2"/>
  <c r="M31" i="2"/>
  <c r="G31" i="2"/>
  <c r="F31" i="2"/>
  <c r="C31" i="2"/>
  <c r="E31" i="2"/>
  <c r="B31" i="2"/>
  <c r="D31" i="2"/>
  <c r="P30" i="2"/>
  <c r="O30" i="2"/>
  <c r="L30" i="2"/>
  <c r="N30" i="2"/>
  <c r="K30" i="2"/>
  <c r="M30" i="2"/>
  <c r="G30" i="2"/>
  <c r="F30" i="2"/>
  <c r="C30" i="2"/>
  <c r="E30" i="2"/>
  <c r="D30" i="2"/>
  <c r="K5" i="2"/>
  <c r="L5" i="2"/>
  <c r="O5" i="2"/>
  <c r="M5" i="2"/>
  <c r="P5" i="2"/>
  <c r="N5" i="2"/>
  <c r="K6" i="2"/>
  <c r="L6" i="2"/>
  <c r="O6" i="2"/>
  <c r="M6" i="2"/>
  <c r="P6" i="2"/>
  <c r="N6" i="2"/>
  <c r="K7" i="2"/>
  <c r="L7" i="2"/>
  <c r="O7" i="2"/>
  <c r="M7" i="2"/>
  <c r="P7" i="2"/>
  <c r="N7" i="2"/>
  <c r="K8" i="2"/>
  <c r="L8" i="2"/>
  <c r="O8" i="2"/>
  <c r="M8" i="2"/>
  <c r="P8" i="2"/>
  <c r="N8" i="2"/>
  <c r="K9" i="2"/>
  <c r="L9" i="2"/>
  <c r="O9" i="2"/>
  <c r="M9" i="2"/>
  <c r="P9" i="2"/>
  <c r="N9" i="2"/>
  <c r="K10" i="2"/>
  <c r="L10" i="2"/>
  <c r="O10" i="2"/>
  <c r="M10" i="2"/>
  <c r="P10" i="2"/>
  <c r="N10" i="2"/>
  <c r="K11" i="2"/>
  <c r="L11" i="2"/>
  <c r="O11" i="2"/>
  <c r="M11" i="2"/>
  <c r="P11" i="2"/>
  <c r="N11" i="2"/>
  <c r="M4" i="2"/>
  <c r="P4" i="2"/>
  <c r="O4" i="2"/>
  <c r="L4" i="2"/>
  <c r="K4" i="2"/>
  <c r="N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E4" i="2"/>
  <c r="D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G4" i="2"/>
  <c r="F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C4" i="2"/>
  <c r="B4" i="2"/>
  <c r="D45" i="1"/>
  <c r="F45" i="1"/>
  <c r="B45" i="1"/>
  <c r="J38" i="1"/>
  <c r="J39" i="1"/>
  <c r="J40" i="1"/>
  <c r="J41" i="1"/>
  <c r="J42" i="1"/>
  <c r="J43" i="1"/>
  <c r="J44" i="1"/>
  <c r="J37" i="1"/>
  <c r="B21" i="1"/>
  <c r="Q19" i="1"/>
  <c r="S19" i="1"/>
  <c r="O19" i="1"/>
  <c r="D19" i="1"/>
  <c r="F19" i="1"/>
  <c r="B19" i="1"/>
  <c r="W38" i="1"/>
  <c r="W39" i="1"/>
  <c r="W40" i="1"/>
  <c r="W41" i="1"/>
  <c r="W42" i="1"/>
  <c r="W43" i="1"/>
  <c r="W44" i="1"/>
  <c r="W37" i="1"/>
  <c r="J12" i="1"/>
  <c r="J13" i="1"/>
  <c r="J14" i="1"/>
  <c r="J15" i="1"/>
  <c r="J16" i="1"/>
  <c r="J17" i="1"/>
  <c r="J18" i="1"/>
  <c r="J11" i="1"/>
  <c r="W12" i="1"/>
  <c r="W13" i="1"/>
  <c r="W14" i="1"/>
  <c r="W15" i="1"/>
  <c r="W16" i="1"/>
  <c r="W17" i="1"/>
  <c r="W18" i="1"/>
  <c r="W11" i="1"/>
  <c r="L5" i="1"/>
  <c r="K5" i="1"/>
</calcChain>
</file>

<file path=xl/sharedStrings.xml><?xml version="1.0" encoding="utf-8"?>
<sst xmlns="http://schemas.openxmlformats.org/spreadsheetml/2006/main" count="111" uniqueCount="31">
  <si>
    <t>Local</t>
  </si>
  <si>
    <t>Remote</t>
  </si>
  <si>
    <t>AVG</t>
  </si>
  <si>
    <t>STDEV</t>
  </si>
  <si>
    <t>STDDEV</t>
  </si>
  <si>
    <t>ping n=30</t>
  </si>
  <si>
    <t>min</t>
  </si>
  <si>
    <t>avg</t>
  </si>
  <si>
    <t>max</t>
  </si>
  <si>
    <t>mdev</t>
  </si>
  <si>
    <t>./benchmark 5000 15000 1000 5 0</t>
  </si>
  <si>
    <t>iperf3 n=60</t>
  </si>
  <si>
    <t>BufferA</t>
  </si>
  <si>
    <t>BufferB</t>
  </si>
  <si>
    <t>BufferC</t>
  </si>
  <si>
    <t>TOTAL</t>
  </si>
  <si>
    <t>stdev</t>
  </si>
  <si>
    <t>144 cores 1Gbit</t>
  </si>
  <si>
    <t>8 cores 1Gbit</t>
  </si>
  <si>
    <t>Computation</t>
  </si>
  <si>
    <t>BUFFER AVG</t>
  </si>
  <si>
    <t>BUFFER STDEV</t>
  </si>
  <si>
    <t>COMPUTATION AVG</t>
  </si>
  <si>
    <t>COMPUTATION STDEV</t>
  </si>
  <si>
    <t>TOTAL AVG</t>
  </si>
  <si>
    <t>TOTAL STDEV</t>
  </si>
  <si>
    <t>n=100</t>
  </si>
  <si>
    <t>Aparapi small kernel small data</t>
  </si>
  <si>
    <t>Aparapi large kernel small data</t>
  </si>
  <si>
    <t>Aparapi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</si>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</sst>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0" fontId="0" fillId="0" borderId="0" xfId="0" applyNumberFormat="1"/>
  </cellXfs>
  <cellStyles count="5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showRuler="0" topLeftCell="A7" workbookViewId="0">
      <selection activeCell="B37" sqref="B37"/>
    </sheetView>
  </sheetViews>
  <sheetFormatPr baseColWidth="10" defaultRowHeight="15" x14ac:dyDescent="0"/>
  <sheetData>
    <row r="1" spans="1:23">
      <c r="A1" t="s">
        <v>17</v>
      </c>
      <c r="B1" t="s">
        <v>10</v>
      </c>
    </row>
    <row r="2" spans="1:23">
      <c r="K2">
        <v>0.14000000000000001</v>
      </c>
      <c r="L2">
        <v>1.2E-2</v>
      </c>
    </row>
    <row r="3" spans="1:23">
      <c r="A3" t="s">
        <v>5</v>
      </c>
      <c r="C3" t="s">
        <v>7</v>
      </c>
      <c r="D3" t="s">
        <v>16</v>
      </c>
    </row>
    <row r="4" spans="1:23">
      <c r="C4">
        <v>0.186</v>
      </c>
      <c r="D4">
        <v>2.1999999999999999E-2</v>
      </c>
      <c r="K4">
        <v>9.4090000000000007</v>
      </c>
      <c r="L4">
        <v>5.1410610261478508E-2</v>
      </c>
    </row>
    <row r="5" spans="1:23">
      <c r="A5" s="1" t="s">
        <v>11</v>
      </c>
      <c r="B5" s="1"/>
      <c r="K5">
        <f>K4*1000</f>
        <v>9409</v>
      </c>
      <c r="L5">
        <f>L4*1000</f>
        <v>51.41061026147851</v>
      </c>
    </row>
    <row r="6" spans="1:23">
      <c r="A6" s="1">
        <v>941.31666670000004</v>
      </c>
      <c r="B6" s="1">
        <v>0.947640543</v>
      </c>
    </row>
    <row r="8" spans="1:23">
      <c r="A8" t="s">
        <v>1</v>
      </c>
      <c r="N8" t="s">
        <v>0</v>
      </c>
    </row>
    <row r="9" spans="1:23">
      <c r="B9" t="s">
        <v>12</v>
      </c>
      <c r="D9" t="s">
        <v>13</v>
      </c>
      <c r="F9" t="s">
        <v>14</v>
      </c>
      <c r="H9" t="s">
        <v>15</v>
      </c>
      <c r="J9" t="s">
        <v>19</v>
      </c>
      <c r="O9" t="s">
        <v>12</v>
      </c>
      <c r="Q9" t="s">
        <v>13</v>
      </c>
      <c r="S9" t="s">
        <v>14</v>
      </c>
      <c r="U9" t="s">
        <v>15</v>
      </c>
      <c r="W9" t="s">
        <v>19</v>
      </c>
    </row>
    <row r="10" spans="1:23">
      <c r="B10" t="s">
        <v>2</v>
      </c>
      <c r="C10" t="s">
        <v>4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2</v>
      </c>
    </row>
    <row r="11" spans="1:23">
      <c r="A11">
        <v>1000</v>
      </c>
      <c r="B11">
        <v>34.4679</v>
      </c>
      <c r="C11">
        <v>0.18124699999999999</v>
      </c>
      <c r="D11">
        <v>34.6248</v>
      </c>
      <c r="E11">
        <v>0.29081800000000002</v>
      </c>
      <c r="F11">
        <v>22.161300000000001</v>
      </c>
      <c r="G11">
        <v>1.8990800000000001</v>
      </c>
      <c r="H11">
        <v>178.36600000000001</v>
      </c>
      <c r="I11">
        <v>33.718899999999998</v>
      </c>
      <c r="J11">
        <f>H11-F11-D11-B11</f>
        <v>87.112000000000009</v>
      </c>
      <c r="N11">
        <v>1000</v>
      </c>
      <c r="O11">
        <v>2.1684399999999999</v>
      </c>
      <c r="P11">
        <v>0.169158</v>
      </c>
      <c r="Q11">
        <v>1.84002</v>
      </c>
      <c r="R11">
        <v>0.25249199999999999</v>
      </c>
      <c r="S11">
        <v>2.0088300000000001</v>
      </c>
      <c r="T11">
        <v>0.411829</v>
      </c>
      <c r="U11">
        <v>115.99</v>
      </c>
      <c r="V11">
        <v>71.818200000000004</v>
      </c>
      <c r="W11">
        <f>U11-S11-Q11-O11</f>
        <v>109.97270999999999</v>
      </c>
    </row>
    <row r="12" spans="1:23">
      <c r="A12">
        <v>2000</v>
      </c>
      <c r="B12">
        <v>138.114</v>
      </c>
      <c r="C12">
        <v>0.50234900000000005</v>
      </c>
      <c r="D12">
        <v>138.51499999999999</v>
      </c>
      <c r="E12">
        <v>0.46370499999999998</v>
      </c>
      <c r="F12">
        <v>120.9</v>
      </c>
      <c r="G12">
        <v>0.12745500000000001</v>
      </c>
      <c r="H12">
        <v>566.22199999999998</v>
      </c>
      <c r="I12">
        <v>5.4855600000000004</v>
      </c>
      <c r="J12">
        <f t="shared" ref="J12:J20" si="0">H12-F12-D12-B12</f>
        <v>168.69300000000001</v>
      </c>
      <c r="N12">
        <v>2000</v>
      </c>
      <c r="O12">
        <v>7.4395300000000004</v>
      </c>
      <c r="P12">
        <v>0.34578300000000001</v>
      </c>
      <c r="Q12">
        <v>6.0344199999999999</v>
      </c>
      <c r="R12">
        <v>0.64000400000000002</v>
      </c>
      <c r="S12">
        <v>4.6187800000000001</v>
      </c>
      <c r="T12">
        <v>1.7803800000000001</v>
      </c>
      <c r="U12">
        <v>164.226</v>
      </c>
      <c r="V12">
        <v>3.9483299999999999</v>
      </c>
      <c r="W12">
        <f t="shared" ref="W12:W20" si="1">U12-S12-Q12-O12</f>
        <v>146.13327000000001</v>
      </c>
    </row>
    <row r="13" spans="1:23">
      <c r="A13">
        <v>3000</v>
      </c>
      <c r="B13">
        <v>310.798</v>
      </c>
      <c r="C13">
        <v>0.29265099999999999</v>
      </c>
      <c r="D13">
        <v>310.291</v>
      </c>
      <c r="E13">
        <v>0.13698099999999999</v>
      </c>
      <c r="F13">
        <v>289.46199999999999</v>
      </c>
      <c r="G13">
        <v>0.577237</v>
      </c>
      <c r="H13">
        <v>1360.2</v>
      </c>
      <c r="I13">
        <v>8.0993300000000001</v>
      </c>
      <c r="J13">
        <f t="shared" si="0"/>
        <v>449.64900000000011</v>
      </c>
      <c r="N13">
        <v>3000</v>
      </c>
      <c r="O13">
        <v>16.9817</v>
      </c>
      <c r="P13">
        <v>0.51381699999999997</v>
      </c>
      <c r="Q13">
        <v>14.1647</v>
      </c>
      <c r="R13">
        <v>2.1418900000000001</v>
      </c>
      <c r="S13">
        <v>16.2608</v>
      </c>
      <c r="T13">
        <v>0.20503299999999999</v>
      </c>
      <c r="U13">
        <v>480.03</v>
      </c>
      <c r="V13">
        <v>3.32613</v>
      </c>
      <c r="W13">
        <f t="shared" si="1"/>
        <v>432.62279999999998</v>
      </c>
    </row>
    <row r="14" spans="1:23">
      <c r="A14">
        <v>4000</v>
      </c>
      <c r="B14">
        <v>551.73800000000006</v>
      </c>
      <c r="C14">
        <v>0.49830999999999998</v>
      </c>
      <c r="D14">
        <v>551.71600000000001</v>
      </c>
      <c r="E14">
        <v>0.314442</v>
      </c>
      <c r="F14">
        <v>526.81299999999999</v>
      </c>
      <c r="G14">
        <v>0.88322100000000003</v>
      </c>
      <c r="H14">
        <v>2689.53</v>
      </c>
      <c r="I14">
        <v>7.4739500000000003</v>
      </c>
      <c r="J14">
        <f t="shared" si="0"/>
        <v>1059.2630000000001</v>
      </c>
      <c r="N14">
        <v>4000</v>
      </c>
      <c r="O14">
        <v>28.605599999999999</v>
      </c>
      <c r="P14">
        <v>0.74281299999999995</v>
      </c>
      <c r="Q14">
        <v>25.214600000000001</v>
      </c>
      <c r="R14">
        <v>2.2113499999999999</v>
      </c>
      <c r="S14">
        <v>27.834399999999999</v>
      </c>
      <c r="T14">
        <v>0.83474000000000004</v>
      </c>
      <c r="U14">
        <v>1135.73</v>
      </c>
      <c r="V14">
        <v>5.8869100000000003</v>
      </c>
      <c r="W14">
        <f t="shared" si="1"/>
        <v>1054.0753999999999</v>
      </c>
    </row>
    <row r="15" spans="1:23">
      <c r="A15">
        <v>5000</v>
      </c>
      <c r="B15">
        <v>861.51</v>
      </c>
      <c r="C15">
        <v>0.466389</v>
      </c>
      <c r="D15">
        <v>862.04200000000003</v>
      </c>
      <c r="E15">
        <v>0.89905400000000002</v>
      </c>
      <c r="F15">
        <v>830.62</v>
      </c>
      <c r="G15">
        <v>0.277642</v>
      </c>
      <c r="H15">
        <v>4669.6000000000004</v>
      </c>
      <c r="I15">
        <v>12.4193</v>
      </c>
      <c r="J15">
        <f t="shared" si="0"/>
        <v>2115.4280000000008</v>
      </c>
      <c r="N15">
        <v>5000</v>
      </c>
      <c r="O15">
        <v>45.559800000000003</v>
      </c>
      <c r="P15">
        <v>0.923678</v>
      </c>
      <c r="Q15">
        <v>42.658000000000001</v>
      </c>
      <c r="R15">
        <v>2.0767500000000001</v>
      </c>
      <c r="S15">
        <v>43.199100000000001</v>
      </c>
      <c r="T15">
        <v>0.69603800000000005</v>
      </c>
      <c r="U15">
        <v>2230.71</v>
      </c>
      <c r="V15">
        <v>37.642000000000003</v>
      </c>
      <c r="W15">
        <f t="shared" si="1"/>
        <v>2099.2931000000003</v>
      </c>
    </row>
    <row r="16" spans="1:23">
      <c r="A16">
        <v>6000</v>
      </c>
      <c r="B16">
        <v>1240.98</v>
      </c>
      <c r="C16">
        <v>1.10762</v>
      </c>
      <c r="D16">
        <v>1240.21</v>
      </c>
      <c r="E16">
        <v>1.0584100000000001</v>
      </c>
      <c r="F16">
        <v>1198.3399999999999</v>
      </c>
      <c r="G16">
        <v>1.51573</v>
      </c>
      <c r="H16">
        <v>7515.17</v>
      </c>
      <c r="I16">
        <v>106.768</v>
      </c>
      <c r="J16">
        <f t="shared" si="0"/>
        <v>3835.64</v>
      </c>
      <c r="N16">
        <v>6000</v>
      </c>
      <c r="O16">
        <v>61.584899999999998</v>
      </c>
      <c r="P16">
        <v>0.74808200000000002</v>
      </c>
      <c r="Q16">
        <v>56.840899999999998</v>
      </c>
      <c r="R16">
        <v>0.69760699999999998</v>
      </c>
      <c r="S16">
        <v>62.468400000000003</v>
      </c>
      <c r="T16">
        <v>1.70519</v>
      </c>
      <c r="U16">
        <v>4109.51</v>
      </c>
      <c r="V16">
        <v>93.2928</v>
      </c>
      <c r="W16">
        <f t="shared" si="1"/>
        <v>3928.6158</v>
      </c>
    </row>
    <row r="17" spans="1:23">
      <c r="A17">
        <v>7000</v>
      </c>
      <c r="B17">
        <v>1689.66</v>
      </c>
      <c r="C17">
        <v>2.33866</v>
      </c>
      <c r="D17">
        <v>1728.92</v>
      </c>
      <c r="E17">
        <v>80.924000000000007</v>
      </c>
      <c r="F17">
        <v>1642.28</v>
      </c>
      <c r="G17">
        <v>0.76403200000000004</v>
      </c>
      <c r="H17">
        <v>12596.6</v>
      </c>
      <c r="I17">
        <v>692.37</v>
      </c>
      <c r="J17">
        <f t="shared" si="0"/>
        <v>7535.74</v>
      </c>
      <c r="N17">
        <v>7000</v>
      </c>
      <c r="O17">
        <v>85.361400000000003</v>
      </c>
      <c r="P17">
        <v>2.23272</v>
      </c>
      <c r="Q17">
        <v>80.498699999999999</v>
      </c>
      <c r="R17">
        <v>3.1066699999999998</v>
      </c>
      <c r="S17">
        <v>84.722899999999996</v>
      </c>
      <c r="T17">
        <v>2.2775799999999999</v>
      </c>
      <c r="U17">
        <v>7745.7</v>
      </c>
      <c r="V17">
        <v>390.24299999999999</v>
      </c>
      <c r="W17">
        <f t="shared" si="1"/>
        <v>7495.1170000000002</v>
      </c>
    </row>
    <row r="18" spans="1:23">
      <c r="A18">
        <v>8000</v>
      </c>
      <c r="B18">
        <v>2605.7800000000002</v>
      </c>
      <c r="C18">
        <v>507.66399999999999</v>
      </c>
      <c r="D18">
        <v>2786.23</v>
      </c>
      <c r="E18">
        <v>1051.92</v>
      </c>
      <c r="F18">
        <v>2148.6999999999998</v>
      </c>
      <c r="G18">
        <v>3.27834</v>
      </c>
      <c r="H18">
        <v>29885.1</v>
      </c>
      <c r="I18">
        <v>4946.76</v>
      </c>
      <c r="J18">
        <f t="shared" si="0"/>
        <v>22344.39</v>
      </c>
      <c r="N18">
        <v>8000</v>
      </c>
      <c r="O18">
        <v>115.874</v>
      </c>
      <c r="P18">
        <v>4.1911100000000001</v>
      </c>
      <c r="Q18">
        <v>112.209</v>
      </c>
      <c r="R18">
        <v>5.4715100000000003</v>
      </c>
      <c r="S18">
        <v>111.554</v>
      </c>
      <c r="T18">
        <v>4.31412</v>
      </c>
      <c r="U18">
        <v>23848.2</v>
      </c>
      <c r="V18">
        <v>4200.34</v>
      </c>
      <c r="W18">
        <f t="shared" si="1"/>
        <v>23508.563000000002</v>
      </c>
    </row>
    <row r="19" spans="1:23">
      <c r="B19" s="2">
        <f>B18/$H$18</f>
        <v>8.7193283609557956E-2</v>
      </c>
      <c r="C19" s="2"/>
      <c r="D19" s="2">
        <f t="shared" ref="C19:G19" si="2">D18/$H$18</f>
        <v>9.323140963222476E-2</v>
      </c>
      <c r="E19" s="2"/>
      <c r="F19" s="2">
        <f t="shared" si="2"/>
        <v>7.1898705374919269E-2</v>
      </c>
      <c r="O19" s="2">
        <f>O18/$U$18</f>
        <v>4.8588153403611167E-3</v>
      </c>
      <c r="P19" s="2"/>
      <c r="Q19" s="2">
        <f t="shared" ref="P19:U19" si="3">Q18/$U$18</f>
        <v>4.7051349787405336E-3</v>
      </c>
      <c r="R19" s="2"/>
      <c r="S19" s="2">
        <f t="shared" si="3"/>
        <v>4.677669593512299E-3</v>
      </c>
    </row>
    <row r="21" spans="1:23">
      <c r="B21" s="2">
        <f>SUM(B19:F19)</f>
        <v>0.252323398616702</v>
      </c>
    </row>
    <row r="26" spans="1:23">
      <c r="A26" t="s">
        <v>18</v>
      </c>
      <c r="B26" t="s">
        <v>10</v>
      </c>
    </row>
    <row r="27" spans="1:23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23">
      <c r="B28">
        <v>0.11600000000000001</v>
      </c>
      <c r="C28">
        <v>0.14000000000000001</v>
      </c>
      <c r="D28">
        <v>0.16400000000000001</v>
      </c>
      <c r="E28">
        <v>1.2E-2</v>
      </c>
    </row>
    <row r="30" spans="1:23">
      <c r="A30" s="1" t="s">
        <v>11</v>
      </c>
    </row>
    <row r="31" spans="1:23">
      <c r="A31">
        <v>9.4090000000000007</v>
      </c>
      <c r="B31">
        <v>5.1410610261478508E-2</v>
      </c>
    </row>
    <row r="34" spans="1:23">
      <c r="A34" t="s">
        <v>1</v>
      </c>
      <c r="N34" t="s">
        <v>0</v>
      </c>
    </row>
    <row r="35" spans="1:23">
      <c r="B35" t="s">
        <v>12</v>
      </c>
      <c r="D35" t="s">
        <v>13</v>
      </c>
      <c r="F35" t="s">
        <v>14</v>
      </c>
      <c r="H35" t="s">
        <v>15</v>
      </c>
      <c r="J35" t="s">
        <v>19</v>
      </c>
      <c r="O35" t="s">
        <v>12</v>
      </c>
      <c r="Q35" t="s">
        <v>13</v>
      </c>
      <c r="S35" t="s">
        <v>14</v>
      </c>
      <c r="U35" t="s">
        <v>15</v>
      </c>
      <c r="W35" t="s">
        <v>19</v>
      </c>
    </row>
    <row r="36" spans="1:23">
      <c r="B36" t="s">
        <v>2</v>
      </c>
      <c r="C36" t="s">
        <v>4</v>
      </c>
      <c r="D36" t="s">
        <v>2</v>
      </c>
      <c r="E36" t="s">
        <v>4</v>
      </c>
      <c r="F36" t="s">
        <v>2</v>
      </c>
      <c r="G36" t="s">
        <v>4</v>
      </c>
      <c r="H36" t="s">
        <v>2</v>
      </c>
      <c r="I36" t="s">
        <v>4</v>
      </c>
      <c r="J36" t="s">
        <v>2</v>
      </c>
      <c r="O36" t="s">
        <v>2</v>
      </c>
      <c r="P36" t="s">
        <v>4</v>
      </c>
      <c r="Q36" t="s">
        <v>2</v>
      </c>
      <c r="R36" t="s">
        <v>4</v>
      </c>
      <c r="S36" t="s">
        <v>2</v>
      </c>
      <c r="T36" t="s">
        <v>4</v>
      </c>
      <c r="U36" t="s">
        <v>2</v>
      </c>
      <c r="V36" t="s">
        <v>4</v>
      </c>
      <c r="W36" t="s">
        <v>2</v>
      </c>
    </row>
    <row r="37" spans="1:23">
      <c r="A37" s="1">
        <v>1000</v>
      </c>
      <c r="B37">
        <v>4.5576800000000004</v>
      </c>
      <c r="C37">
        <v>0.16997999999999999</v>
      </c>
      <c r="D37">
        <v>4.0691300000000004</v>
      </c>
      <c r="E37">
        <v>0.112581</v>
      </c>
      <c r="F37">
        <v>1.9063099999999999</v>
      </c>
      <c r="G37">
        <v>1.0858399999999999</v>
      </c>
      <c r="H37">
        <v>205.55500000000001</v>
      </c>
      <c r="I37">
        <v>21.383199999999999</v>
      </c>
      <c r="J37">
        <f>H37-F37-D37-B37</f>
        <v>195.02188000000001</v>
      </c>
      <c r="N37" s="1">
        <v>1000</v>
      </c>
      <c r="O37">
        <v>1.2381800000000001</v>
      </c>
      <c r="P37">
        <v>0.15640299999999999</v>
      </c>
      <c r="Q37">
        <v>0.78407800000000005</v>
      </c>
      <c r="R37">
        <v>1.9237299999999999E-2</v>
      </c>
      <c r="S37">
        <v>0.64296900000000001</v>
      </c>
      <c r="T37">
        <v>0.35591699999999998</v>
      </c>
      <c r="U37">
        <v>206.37</v>
      </c>
      <c r="V37">
        <v>49.902700000000003</v>
      </c>
      <c r="W37">
        <f>U37-S37-Q37-O37</f>
        <v>203.70477300000002</v>
      </c>
    </row>
    <row r="38" spans="1:23">
      <c r="A38" s="1">
        <v>2000</v>
      </c>
      <c r="B38">
        <v>16.009699999999999</v>
      </c>
      <c r="C38">
        <v>0.19988300000000001</v>
      </c>
      <c r="D38">
        <v>15.536199999999999</v>
      </c>
      <c r="E38">
        <v>0.161054</v>
      </c>
      <c r="F38">
        <v>16.5609</v>
      </c>
      <c r="G38">
        <v>3.0083899999999999</v>
      </c>
      <c r="H38">
        <v>1337.89</v>
      </c>
      <c r="I38">
        <v>5.3365200000000002</v>
      </c>
      <c r="J38">
        <f t="shared" ref="J38:J44" si="4">H38-F38-D38-B38</f>
        <v>1289.7832000000001</v>
      </c>
      <c r="N38" s="1">
        <v>2000</v>
      </c>
      <c r="O38">
        <v>4.1445699999999999</v>
      </c>
      <c r="P38">
        <v>0.64346800000000004</v>
      </c>
      <c r="Q38">
        <v>3.1994799999999999</v>
      </c>
      <c r="R38">
        <v>0.122831</v>
      </c>
      <c r="S38">
        <v>2.0405700000000002</v>
      </c>
      <c r="T38">
        <v>1.1392</v>
      </c>
      <c r="U38">
        <v>1290.69</v>
      </c>
      <c r="V38">
        <v>2.7359499999999999</v>
      </c>
      <c r="W38">
        <f t="shared" ref="W38:W44" si="5">U38-S38-Q38-O38</f>
        <v>1281.3053800000002</v>
      </c>
    </row>
    <row r="39" spans="1:23">
      <c r="A39" s="1">
        <v>3000</v>
      </c>
      <c r="B39">
        <v>35.311</v>
      </c>
      <c r="C39">
        <v>0.10216</v>
      </c>
      <c r="D39">
        <v>35.097200000000001</v>
      </c>
      <c r="E39">
        <v>0.24798600000000001</v>
      </c>
      <c r="F39">
        <v>52.907400000000003</v>
      </c>
      <c r="G39">
        <v>1.57033</v>
      </c>
      <c r="H39">
        <v>4424.2700000000004</v>
      </c>
      <c r="I39">
        <v>23.736799999999999</v>
      </c>
      <c r="J39">
        <f t="shared" si="4"/>
        <v>4300.9544000000005</v>
      </c>
      <c r="N39" s="1">
        <v>3000</v>
      </c>
      <c r="O39">
        <v>11.2453</v>
      </c>
      <c r="P39">
        <v>1.6976899999999999</v>
      </c>
      <c r="Q39">
        <v>6.7823000000000002</v>
      </c>
      <c r="R39">
        <v>0.36729699999999998</v>
      </c>
      <c r="S39">
        <v>6.2560799999999999</v>
      </c>
      <c r="T39">
        <v>0.64010599999999995</v>
      </c>
      <c r="U39">
        <v>4375.71</v>
      </c>
      <c r="V39">
        <v>44.787300000000002</v>
      </c>
      <c r="W39">
        <f t="shared" si="5"/>
        <v>4351.4263200000005</v>
      </c>
    </row>
    <row r="40" spans="1:23">
      <c r="A40" s="1">
        <v>4000</v>
      </c>
      <c r="B40">
        <v>63.06</v>
      </c>
      <c r="C40">
        <v>1.1243799999999999</v>
      </c>
      <c r="D40">
        <v>61.739400000000003</v>
      </c>
      <c r="E40">
        <v>0.90982799999999997</v>
      </c>
      <c r="F40">
        <v>95.449299999999994</v>
      </c>
      <c r="G40">
        <v>1.7746900000000001</v>
      </c>
      <c r="H40">
        <v>11889</v>
      </c>
      <c r="I40">
        <v>292.14800000000002</v>
      </c>
      <c r="J40">
        <f t="shared" si="4"/>
        <v>11668.7513</v>
      </c>
      <c r="N40" s="1">
        <v>4000</v>
      </c>
      <c r="O40">
        <v>16.335999999999999</v>
      </c>
      <c r="P40">
        <v>0.45403300000000002</v>
      </c>
      <c r="Q40">
        <v>11.872400000000001</v>
      </c>
      <c r="R40">
        <v>0.50785000000000002</v>
      </c>
      <c r="S40">
        <v>11.8895</v>
      </c>
      <c r="T40">
        <v>0.81598700000000002</v>
      </c>
      <c r="U40">
        <v>11842</v>
      </c>
      <c r="V40">
        <v>70.101500000000001</v>
      </c>
      <c r="W40">
        <f t="shared" si="5"/>
        <v>11801.902100000001</v>
      </c>
    </row>
    <row r="41" spans="1:23">
      <c r="A41" s="1">
        <v>5000</v>
      </c>
      <c r="B41">
        <v>97.630600000000001</v>
      </c>
      <c r="C41">
        <v>9.9066100000000004E-2</v>
      </c>
      <c r="D41">
        <v>95.191199999999995</v>
      </c>
      <c r="E41">
        <v>2.1014300000000001</v>
      </c>
      <c r="F41">
        <v>142.57300000000001</v>
      </c>
      <c r="G41">
        <v>4.3521299999999998</v>
      </c>
      <c r="H41">
        <v>23857.3</v>
      </c>
      <c r="I41">
        <v>63.332799999999999</v>
      </c>
      <c r="J41">
        <f t="shared" si="4"/>
        <v>23521.905199999997</v>
      </c>
      <c r="N41" s="1">
        <v>5000</v>
      </c>
      <c r="O41">
        <v>32.078699999999998</v>
      </c>
      <c r="P41">
        <v>3.3100800000000001</v>
      </c>
      <c r="Q41">
        <v>20.182600000000001</v>
      </c>
      <c r="R41">
        <v>0.936608</v>
      </c>
      <c r="S41">
        <v>19.2803</v>
      </c>
      <c r="T41">
        <v>0.92628999999999995</v>
      </c>
      <c r="U41">
        <v>24054.799999999999</v>
      </c>
      <c r="V41">
        <v>267.33499999999998</v>
      </c>
      <c r="W41">
        <f t="shared" si="5"/>
        <v>23983.258400000002</v>
      </c>
    </row>
    <row r="42" spans="1:23">
      <c r="A42" s="1">
        <v>6000</v>
      </c>
      <c r="B42">
        <v>140.1</v>
      </c>
      <c r="C42">
        <v>0.24343200000000001</v>
      </c>
      <c r="D42">
        <v>131.37100000000001</v>
      </c>
      <c r="E42">
        <v>7.1109900000000001</v>
      </c>
      <c r="F42">
        <v>192.209</v>
      </c>
      <c r="G42">
        <v>5.9148399999999999</v>
      </c>
      <c r="H42">
        <v>45614.7</v>
      </c>
      <c r="I42">
        <v>161.417</v>
      </c>
      <c r="J42">
        <f t="shared" si="4"/>
        <v>45151.02</v>
      </c>
      <c r="N42" s="1">
        <v>6000</v>
      </c>
      <c r="O42">
        <v>44.2652</v>
      </c>
      <c r="P42">
        <v>4.3238300000000001</v>
      </c>
      <c r="Q42">
        <v>30.123000000000001</v>
      </c>
      <c r="R42">
        <v>0.58267100000000005</v>
      </c>
      <c r="S42">
        <v>28.394100000000002</v>
      </c>
      <c r="T42">
        <v>1.7996700000000001</v>
      </c>
      <c r="U42">
        <v>45420.800000000003</v>
      </c>
      <c r="V42">
        <v>276.31799999999998</v>
      </c>
      <c r="W42">
        <f t="shared" si="5"/>
        <v>45318.017700000004</v>
      </c>
    </row>
    <row r="43" spans="1:23">
      <c r="A43" s="1">
        <v>7000</v>
      </c>
      <c r="B43">
        <v>188.00299999999999</v>
      </c>
      <c r="C43">
        <v>3.0268799999999998</v>
      </c>
      <c r="D43">
        <v>170.261</v>
      </c>
      <c r="E43">
        <v>3.14656</v>
      </c>
      <c r="F43">
        <v>246.44900000000001</v>
      </c>
      <c r="G43">
        <v>10.3987</v>
      </c>
      <c r="H43">
        <v>82049.2</v>
      </c>
      <c r="I43">
        <v>453.85700000000003</v>
      </c>
      <c r="J43">
        <f t="shared" si="4"/>
        <v>81444.487000000008</v>
      </c>
      <c r="N43" s="1">
        <v>7000</v>
      </c>
      <c r="O43">
        <v>66.0364</v>
      </c>
      <c r="P43">
        <v>8.7558699999999998</v>
      </c>
      <c r="Q43">
        <v>41.001300000000001</v>
      </c>
      <c r="R43">
        <v>0.69289100000000003</v>
      </c>
      <c r="S43">
        <v>38.804200000000002</v>
      </c>
      <c r="T43">
        <v>2.33351</v>
      </c>
      <c r="U43">
        <v>82141.8</v>
      </c>
      <c r="V43">
        <v>521.84900000000005</v>
      </c>
      <c r="W43">
        <f t="shared" si="5"/>
        <v>81995.958100000003</v>
      </c>
    </row>
    <row r="44" spans="1:23">
      <c r="A44" s="1">
        <v>8000</v>
      </c>
      <c r="B44">
        <v>246.08099999999999</v>
      </c>
      <c r="C44">
        <v>1.2195199999999999</v>
      </c>
      <c r="D44">
        <v>219.66300000000001</v>
      </c>
      <c r="E44">
        <v>2.8430200000000001</v>
      </c>
      <c r="F44">
        <v>299.476</v>
      </c>
      <c r="G44">
        <v>18.226900000000001</v>
      </c>
      <c r="H44">
        <v>156657</v>
      </c>
      <c r="I44">
        <v>2295.92</v>
      </c>
      <c r="J44">
        <f t="shared" si="4"/>
        <v>155891.78</v>
      </c>
      <c r="N44" s="1">
        <v>8000</v>
      </c>
      <c r="O44">
        <v>79.381900000000002</v>
      </c>
      <c r="P44">
        <v>11.6881</v>
      </c>
      <c r="Q44">
        <v>53.626600000000003</v>
      </c>
      <c r="R44">
        <v>0.81404200000000004</v>
      </c>
      <c r="S44">
        <v>50.285200000000003</v>
      </c>
      <c r="T44">
        <v>2.75569</v>
      </c>
      <c r="U44">
        <v>155718</v>
      </c>
      <c r="V44">
        <v>2521.4499999999998</v>
      </c>
      <c r="W44">
        <f t="shared" si="5"/>
        <v>155534.70629999999</v>
      </c>
    </row>
    <row r="45" spans="1:23">
      <c r="A45" s="1"/>
      <c r="B45" s="2">
        <f>B44/$H$44</f>
        <v>1.57082671058427E-3</v>
      </c>
      <c r="C45" s="2"/>
      <c r="D45" s="2">
        <f t="shared" ref="C45:G45" si="6">D44/$H$44</f>
        <v>1.402190773473257E-3</v>
      </c>
      <c r="E45" s="2"/>
      <c r="F45" s="2">
        <f t="shared" si="6"/>
        <v>1.9116668900847073E-3</v>
      </c>
      <c r="N45" s="1"/>
    </row>
    <row r="46" spans="1:23">
      <c r="A46" s="1"/>
      <c r="N4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showRuler="0" topLeftCell="A5" workbookViewId="0">
      <selection activeCell="O29" sqref="O29:P37"/>
    </sheetView>
  </sheetViews>
  <sheetFormatPr baseColWidth="10" defaultRowHeight="15" x14ac:dyDescent="0"/>
  <cols>
    <col min="4" max="4" width="18" bestFit="1" customWidth="1"/>
    <col min="5" max="5" width="19.5" bestFit="1" customWidth="1"/>
  </cols>
  <sheetData>
    <row r="2" spans="1:16">
      <c r="A2" t="s">
        <v>1</v>
      </c>
      <c r="J2" t="s">
        <v>0</v>
      </c>
    </row>
    <row r="3" spans="1:16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>
      <c r="A4">
        <v>1000</v>
      </c>
      <c r="B4">
        <f>'dopencl matrix'!B11+'dopencl matrix'!D11+'dopencl matrix'!F11</f>
        <v>91.254000000000005</v>
      </c>
      <c r="C4">
        <f>SQRT('dopencl matrix'!C11^2+'dopencl matrix'!E11^2+'dopencl matrix'!G11^2)</f>
        <v>1.9297487998527167</v>
      </c>
      <c r="D4">
        <f>F4-B4</f>
        <v>87.112000000000009</v>
      </c>
      <c r="E4">
        <f>SQRT(G4^2-C4^2)</f>
        <v>33.663634485590926</v>
      </c>
      <c r="F4">
        <f>'dopencl matrix'!H11</f>
        <v>178.36600000000001</v>
      </c>
      <c r="G4">
        <f>'dopencl matrix'!I11</f>
        <v>33.718899999999998</v>
      </c>
      <c r="J4">
        <v>1000</v>
      </c>
      <c r="K4">
        <f>'dopencl matrix'!O11+'dopencl matrix'!Q11+'dopencl matrix'!S11</f>
        <v>6.0172899999999991</v>
      </c>
      <c r="L4">
        <f>SQRT('dopencl matrix'!P11^2+'dopencl matrix'!R11^2+'dopencl matrix'!T11^2)</f>
        <v>0.51182981963637086</v>
      </c>
      <c r="M4">
        <f>O4-K4</f>
        <v>109.97270999999999</v>
      </c>
      <c r="N4">
        <f>SQRT(P4^2-L4^2)</f>
        <v>71.816376137171744</v>
      </c>
      <c r="O4">
        <f>'dopencl matrix'!U11</f>
        <v>115.99</v>
      </c>
      <c r="P4">
        <f>'dopencl matrix'!V11</f>
        <v>71.818200000000004</v>
      </c>
    </row>
    <row r="5" spans="1:16">
      <c r="A5" s="1">
        <v>2000</v>
      </c>
      <c r="B5">
        <f>'dopencl matrix'!B12+'dopencl matrix'!D12+'dopencl matrix'!F12</f>
        <v>397.529</v>
      </c>
      <c r="C5">
        <f>SQRT('dopencl matrix'!C12^2+'dopencl matrix'!E12^2+'dopencl matrix'!G12^2)</f>
        <v>0.69542909189291191</v>
      </c>
      <c r="D5">
        <f t="shared" ref="D5:D11" si="0">F5-B5</f>
        <v>168.69299999999998</v>
      </c>
      <c r="E5">
        <f t="shared" ref="E5:E11" si="1">SQRT(G5^2-C5^2)</f>
        <v>5.4413001104284815</v>
      </c>
      <c r="F5">
        <f>'dopencl matrix'!H12</f>
        <v>566.22199999999998</v>
      </c>
      <c r="G5">
        <f>'dopencl matrix'!I12</f>
        <v>5.4855600000000004</v>
      </c>
      <c r="J5" s="1">
        <v>2000</v>
      </c>
      <c r="K5">
        <f>'dopencl matrix'!O12+'dopencl matrix'!Q12+'dopencl matrix'!S12</f>
        <v>18.09273</v>
      </c>
      <c r="L5">
        <f>SQRT('dopencl matrix'!P12^2+'dopencl matrix'!R12^2+'dopencl matrix'!T12^2)</f>
        <v>1.9232586793005773</v>
      </c>
      <c r="M5">
        <f t="shared" ref="M5:M11" si="2">O5-K5</f>
        <v>146.13327000000001</v>
      </c>
      <c r="N5">
        <f t="shared" ref="N5:N11" si="3">SQRT(P5^2-L5^2)</f>
        <v>3.4482438778884243</v>
      </c>
      <c r="O5">
        <f>'dopencl matrix'!U12</f>
        <v>164.226</v>
      </c>
      <c r="P5">
        <f>'dopencl matrix'!V12</f>
        <v>3.9483299999999999</v>
      </c>
    </row>
    <row r="6" spans="1:16">
      <c r="A6">
        <v>3000</v>
      </c>
      <c r="B6">
        <f>'dopencl matrix'!B13+'dopencl matrix'!D13+'dopencl matrix'!F13</f>
        <v>910.55099999999993</v>
      </c>
      <c r="C6">
        <f>SQRT('dopencl matrix'!C13^2+'dopencl matrix'!E13^2+'dopencl matrix'!G13^2)</f>
        <v>0.66152169755118384</v>
      </c>
      <c r="D6">
        <f t="shared" si="0"/>
        <v>449.64900000000011</v>
      </c>
      <c r="E6">
        <f t="shared" si="1"/>
        <v>8.072269537903761</v>
      </c>
      <c r="F6">
        <f>'dopencl matrix'!H13</f>
        <v>1360.2</v>
      </c>
      <c r="G6">
        <f>'dopencl matrix'!I13</f>
        <v>8.0993300000000001</v>
      </c>
      <c r="J6">
        <v>3000</v>
      </c>
      <c r="K6">
        <f>'dopencl matrix'!O13+'dopencl matrix'!Q13+'dopencl matrix'!S13</f>
        <v>47.407200000000003</v>
      </c>
      <c r="L6">
        <f>SQRT('dopencl matrix'!P13^2+'dopencl matrix'!R13^2+'dopencl matrix'!T13^2)</f>
        <v>2.2121797423984337</v>
      </c>
      <c r="M6">
        <f t="shared" si="2"/>
        <v>432.62279999999998</v>
      </c>
      <c r="N6">
        <f t="shared" si="3"/>
        <v>2.4838280061674962</v>
      </c>
      <c r="O6">
        <f>'dopencl matrix'!U13</f>
        <v>480.03</v>
      </c>
      <c r="P6">
        <f>'dopencl matrix'!V13</f>
        <v>3.32613</v>
      </c>
    </row>
    <row r="7" spans="1:16">
      <c r="A7" s="1">
        <v>4000</v>
      </c>
      <c r="B7">
        <f>'dopencl matrix'!B14+'dopencl matrix'!D14+'dopencl matrix'!F14</f>
        <v>1630.2670000000003</v>
      </c>
      <c r="C7">
        <f>SQRT('dopencl matrix'!C14^2+'dopencl matrix'!E14^2+'dopencl matrix'!G14^2)</f>
        <v>1.0617278193138768</v>
      </c>
      <c r="D7">
        <f t="shared" si="0"/>
        <v>1059.2629999999999</v>
      </c>
      <c r="E7">
        <f t="shared" si="1"/>
        <v>7.3981526505064092</v>
      </c>
      <c r="F7">
        <f>'dopencl matrix'!H14</f>
        <v>2689.53</v>
      </c>
      <c r="G7">
        <f>'dopencl matrix'!I14</f>
        <v>7.4739500000000003</v>
      </c>
      <c r="J7" s="1">
        <v>4000</v>
      </c>
      <c r="K7">
        <f>'dopencl matrix'!O14+'dopencl matrix'!Q14+'dopencl matrix'!S14</f>
        <v>81.654600000000002</v>
      </c>
      <c r="L7">
        <f>SQRT('dopencl matrix'!P14^2+'dopencl matrix'!R14^2+'dopencl matrix'!T14^2)</f>
        <v>2.4776260498850506</v>
      </c>
      <c r="M7">
        <f t="shared" si="2"/>
        <v>1054.0753999999999</v>
      </c>
      <c r="N7">
        <f t="shared" si="3"/>
        <v>5.3401384350062502</v>
      </c>
      <c r="O7">
        <f>'dopencl matrix'!U14</f>
        <v>1135.73</v>
      </c>
      <c r="P7">
        <f>'dopencl matrix'!V14</f>
        <v>5.8869100000000003</v>
      </c>
    </row>
    <row r="8" spans="1:16">
      <c r="A8">
        <v>5000</v>
      </c>
      <c r="B8">
        <f>'dopencl matrix'!B15+'dopencl matrix'!D15+'dopencl matrix'!F15</f>
        <v>2554.172</v>
      </c>
      <c r="C8">
        <f>SQRT('dopencl matrix'!C15^2+'dopencl matrix'!E15^2+'dopencl matrix'!G15^2)</f>
        <v>1.0501913513265095</v>
      </c>
      <c r="D8">
        <f t="shared" si="0"/>
        <v>2115.4280000000003</v>
      </c>
      <c r="E8">
        <f t="shared" si="1"/>
        <v>12.374817599286018</v>
      </c>
      <c r="F8">
        <f>'dopencl matrix'!H15</f>
        <v>4669.6000000000004</v>
      </c>
      <c r="G8">
        <f>'dopencl matrix'!I15</f>
        <v>12.4193</v>
      </c>
      <c r="J8">
        <v>5000</v>
      </c>
      <c r="K8">
        <f>'dopencl matrix'!O15+'dopencl matrix'!Q15+'dopencl matrix'!S15</f>
        <v>131.4169</v>
      </c>
      <c r="L8">
        <f>SQRT('dopencl matrix'!P15^2+'dopencl matrix'!R15^2+'dopencl matrix'!T15^2)</f>
        <v>2.3770865587159422</v>
      </c>
      <c r="M8">
        <f t="shared" si="2"/>
        <v>2099.2930999999999</v>
      </c>
      <c r="N8">
        <f t="shared" si="3"/>
        <v>37.566868694267988</v>
      </c>
      <c r="O8">
        <f>'dopencl matrix'!U15</f>
        <v>2230.71</v>
      </c>
      <c r="P8">
        <f>'dopencl matrix'!V15</f>
        <v>37.642000000000003</v>
      </c>
    </row>
    <row r="9" spans="1:16">
      <c r="A9" s="1">
        <v>6000</v>
      </c>
      <c r="B9">
        <f>'dopencl matrix'!B16+'dopencl matrix'!D16+'dopencl matrix'!F16</f>
        <v>3679.5299999999997</v>
      </c>
      <c r="C9">
        <f>SQRT('dopencl matrix'!C16^2+'dopencl matrix'!E16^2+'dopencl matrix'!G16^2)</f>
        <v>2.1551081702318333</v>
      </c>
      <c r="D9">
        <f t="shared" si="0"/>
        <v>3835.6400000000003</v>
      </c>
      <c r="E9">
        <f t="shared" si="1"/>
        <v>106.74624739434451</v>
      </c>
      <c r="F9">
        <f>'dopencl matrix'!H16</f>
        <v>7515.17</v>
      </c>
      <c r="G9">
        <f>'dopencl matrix'!I16</f>
        <v>106.768</v>
      </c>
      <c r="J9" s="1">
        <v>6000</v>
      </c>
      <c r="K9">
        <f>'dopencl matrix'!O16+'dopencl matrix'!Q16+'dopencl matrix'!S16</f>
        <v>180.89420000000001</v>
      </c>
      <c r="L9">
        <f>SQRT('dopencl matrix'!P16^2+'dopencl matrix'!R16^2+'dopencl matrix'!T16^2)</f>
        <v>1.9884554662533933</v>
      </c>
      <c r="M9">
        <f t="shared" si="2"/>
        <v>3928.6158</v>
      </c>
      <c r="N9">
        <f t="shared" si="3"/>
        <v>93.271606487176612</v>
      </c>
      <c r="O9">
        <f>'dopencl matrix'!U16</f>
        <v>4109.51</v>
      </c>
      <c r="P9">
        <f>'dopencl matrix'!V16</f>
        <v>93.2928</v>
      </c>
    </row>
    <row r="10" spans="1:16">
      <c r="A10">
        <v>7000</v>
      </c>
      <c r="B10">
        <f>'dopencl matrix'!B17+'dopencl matrix'!D17+'dopencl matrix'!F17</f>
        <v>5060.8599999999997</v>
      </c>
      <c r="C10">
        <f>SQRT('dopencl matrix'!C17^2+'dopencl matrix'!E17^2+'dopencl matrix'!G17^2)</f>
        <v>80.961391116337822</v>
      </c>
      <c r="D10">
        <f t="shared" si="0"/>
        <v>7535.7400000000007</v>
      </c>
      <c r="E10">
        <f t="shared" si="1"/>
        <v>687.6201495364337</v>
      </c>
      <c r="F10">
        <f>'dopencl matrix'!H17</f>
        <v>12596.6</v>
      </c>
      <c r="G10">
        <f>'dopencl matrix'!I17</f>
        <v>692.37</v>
      </c>
      <c r="J10">
        <v>7000</v>
      </c>
      <c r="K10">
        <f>'dopencl matrix'!O17+'dopencl matrix'!Q17+'dopencl matrix'!S17</f>
        <v>250.58299999999997</v>
      </c>
      <c r="L10">
        <f>SQRT('dopencl matrix'!P17^2+'dopencl matrix'!R17^2+'dopencl matrix'!T17^2)</f>
        <v>4.4523934848236397</v>
      </c>
      <c r="M10">
        <f t="shared" si="2"/>
        <v>7495.1170000000002</v>
      </c>
      <c r="N10">
        <f t="shared" si="3"/>
        <v>390.21759986097027</v>
      </c>
      <c r="O10">
        <f>'dopencl matrix'!U17</f>
        <v>7745.7</v>
      </c>
      <c r="P10">
        <f>'dopencl matrix'!V17</f>
        <v>390.24299999999999</v>
      </c>
    </row>
    <row r="11" spans="1:16">
      <c r="A11" s="1">
        <v>8000</v>
      </c>
      <c r="B11">
        <f>'dopencl matrix'!B18+'dopencl matrix'!D18+'dopencl matrix'!F18</f>
        <v>7540.71</v>
      </c>
      <c r="C11">
        <f>SQRT('dopencl matrix'!C18^2+'dopencl matrix'!E18^2+'dopencl matrix'!G18^2)</f>
        <v>1168.0193366589253</v>
      </c>
      <c r="D11">
        <f t="shared" si="0"/>
        <v>22344.39</v>
      </c>
      <c r="E11">
        <f t="shared" si="1"/>
        <v>4806.8872804332368</v>
      </c>
      <c r="F11">
        <f>'dopencl matrix'!H18</f>
        <v>29885.1</v>
      </c>
      <c r="G11">
        <f>'dopencl matrix'!I18</f>
        <v>4946.76</v>
      </c>
      <c r="J11" s="1">
        <v>8000</v>
      </c>
      <c r="K11">
        <f>'dopencl matrix'!O18+'dopencl matrix'!Q18+'dopencl matrix'!S18</f>
        <v>339.637</v>
      </c>
      <c r="L11">
        <f>SQRT('dopencl matrix'!P18^2+'dopencl matrix'!R18^2+'dopencl matrix'!T18^2)</f>
        <v>8.1310796384367059</v>
      </c>
      <c r="M11">
        <f t="shared" si="2"/>
        <v>23508.563000000002</v>
      </c>
      <c r="N11">
        <f t="shared" si="3"/>
        <v>4200.3321298611509</v>
      </c>
      <c r="O11">
        <f>'dopencl matrix'!U18</f>
        <v>23848.2</v>
      </c>
      <c r="P11">
        <f>'dopencl matrix'!V18</f>
        <v>4200.34</v>
      </c>
    </row>
    <row r="19" spans="1:19">
      <c r="B19" s="2"/>
      <c r="C19" s="2"/>
      <c r="D19" s="2"/>
      <c r="E19" s="2"/>
      <c r="F19" s="2"/>
      <c r="O19" s="2"/>
      <c r="P19" s="2"/>
      <c r="Q19" s="2"/>
      <c r="R19" s="2"/>
      <c r="S19" s="2"/>
    </row>
    <row r="21" spans="1:19">
      <c r="B21" s="2"/>
    </row>
    <row r="28" spans="1:19">
      <c r="A28" t="s">
        <v>1</v>
      </c>
      <c r="J28" t="s">
        <v>0</v>
      </c>
    </row>
    <row r="29" spans="1:19"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</row>
    <row r="30" spans="1:19">
      <c r="A30">
        <v>1000</v>
      </c>
      <c r="B30">
        <f>'dopencl matrix'!B37+'dopencl matrix'!D37+'dopencl matrix'!F37</f>
        <v>10.53312</v>
      </c>
      <c r="C30">
        <f>SQRT('dopencl matrix'!C37^2+'dopencl matrix'!E37^2+'dopencl matrix'!G37^2)</f>
        <v>1.1048150015097549</v>
      </c>
      <c r="D30">
        <f>F30-B30</f>
        <v>195.02188000000001</v>
      </c>
      <c r="E30">
        <f>SQRT(G30^2-C30^2)</f>
        <v>21.35463945030304</v>
      </c>
      <c r="F30">
        <f>'dopencl matrix'!H37</f>
        <v>205.55500000000001</v>
      </c>
      <c r="G30">
        <f>'dopencl matrix'!I37</f>
        <v>21.383199999999999</v>
      </c>
      <c r="J30">
        <v>1000</v>
      </c>
      <c r="K30">
        <f>'dopencl matrix'!O37+'dopencl matrix'!Q37+'dopencl matrix'!S37</f>
        <v>2.6652269999999998</v>
      </c>
      <c r="L30">
        <f>SQRT('dopencl matrix'!P37^2+'dopencl matrix'!R37^2+'dopencl matrix'!T37^2)</f>
        <v>0.389241419955906</v>
      </c>
      <c r="M30">
        <f>O30-K30</f>
        <v>203.70477300000002</v>
      </c>
      <c r="N30">
        <f>SQRT(P30^2-L30^2)</f>
        <v>49.901181933968168</v>
      </c>
      <c r="O30">
        <f>'dopencl matrix'!U37</f>
        <v>206.37</v>
      </c>
      <c r="P30">
        <f>'dopencl matrix'!V37</f>
        <v>49.902700000000003</v>
      </c>
    </row>
    <row r="31" spans="1:19">
      <c r="A31" s="1">
        <v>2000</v>
      </c>
      <c r="B31">
        <f>'dopencl matrix'!B38+'dopencl matrix'!D38+'dopencl matrix'!F38</f>
        <v>48.106799999999993</v>
      </c>
      <c r="C31">
        <f>SQRT('dopencl matrix'!C38^2+'dopencl matrix'!E38^2+'dopencl matrix'!G38^2)</f>
        <v>3.0193214464023201</v>
      </c>
      <c r="D31">
        <f t="shared" ref="D31:D37" si="4">F31-B31</f>
        <v>1289.7832000000001</v>
      </c>
      <c r="E31">
        <f t="shared" ref="E31:E37" si="5">SQRT(G31^2-C31^2)</f>
        <v>4.400243597085848</v>
      </c>
      <c r="F31">
        <f>'dopencl matrix'!H38</f>
        <v>1337.89</v>
      </c>
      <c r="G31">
        <f>'dopencl matrix'!I38</f>
        <v>5.3365200000000002</v>
      </c>
      <c r="J31" s="1">
        <v>2000</v>
      </c>
      <c r="K31">
        <f>'dopencl matrix'!O38+'dopencl matrix'!Q38+'dopencl matrix'!S38</f>
        <v>9.38462</v>
      </c>
      <c r="L31">
        <f>SQRT('dopencl matrix'!P38^2+'dopencl matrix'!R38^2+'dopencl matrix'!T38^2)</f>
        <v>1.3141214409577981</v>
      </c>
      <c r="M31">
        <f t="shared" ref="M31:M37" si="6">O31-K31</f>
        <v>1281.30538</v>
      </c>
      <c r="N31">
        <f t="shared" ref="N31:N37" si="7">SQRT(P31^2-L31^2)</f>
        <v>2.399688988372243</v>
      </c>
      <c r="O31">
        <f>'dopencl matrix'!U38</f>
        <v>1290.69</v>
      </c>
      <c r="P31">
        <f>'dopencl matrix'!V38</f>
        <v>2.7359499999999999</v>
      </c>
    </row>
    <row r="32" spans="1:19">
      <c r="A32">
        <v>3000</v>
      </c>
      <c r="B32">
        <f>'dopencl matrix'!B39+'dopencl matrix'!D39+'dopencl matrix'!F39</f>
        <v>123.31559999999999</v>
      </c>
      <c r="C32">
        <f>SQRT('dopencl matrix'!C39^2+'dopencl matrix'!E39^2+'dopencl matrix'!G39^2)</f>
        <v>1.5930693741001991</v>
      </c>
      <c r="D32">
        <f t="shared" si="4"/>
        <v>4300.9544000000005</v>
      </c>
      <c r="E32">
        <f t="shared" si="5"/>
        <v>23.683281111562728</v>
      </c>
      <c r="F32">
        <f>'dopencl matrix'!H39</f>
        <v>4424.2700000000004</v>
      </c>
      <c r="G32">
        <f>'dopencl matrix'!I39</f>
        <v>23.736799999999999</v>
      </c>
      <c r="J32">
        <v>3000</v>
      </c>
      <c r="K32">
        <f>'dopencl matrix'!O39+'dopencl matrix'!Q39+'dopencl matrix'!S39</f>
        <v>24.28368</v>
      </c>
      <c r="L32">
        <f>SQRT('dopencl matrix'!P39^2+'dopencl matrix'!R39^2+'dopencl matrix'!T39^2)</f>
        <v>1.8511602074226314</v>
      </c>
      <c r="M32">
        <f t="shared" si="6"/>
        <v>4351.4263200000005</v>
      </c>
      <c r="N32">
        <f t="shared" si="7"/>
        <v>44.749027332182933</v>
      </c>
      <c r="O32">
        <f>'dopencl matrix'!U39</f>
        <v>4375.71</v>
      </c>
      <c r="P32">
        <f>'dopencl matrix'!V39</f>
        <v>44.787300000000002</v>
      </c>
    </row>
    <row r="33" spans="1:16">
      <c r="A33" s="1">
        <v>4000</v>
      </c>
      <c r="B33">
        <f>'dopencl matrix'!B40+'dopencl matrix'!D40+'dopencl matrix'!F40</f>
        <v>220.24869999999999</v>
      </c>
      <c r="C33">
        <f>SQRT('dopencl matrix'!C40^2+'dopencl matrix'!E40^2+'dopencl matrix'!G40^2)</f>
        <v>2.289441410057047</v>
      </c>
      <c r="D33">
        <f t="shared" si="4"/>
        <v>11668.7513</v>
      </c>
      <c r="E33">
        <f t="shared" si="5"/>
        <v>292.13902916596049</v>
      </c>
      <c r="F33">
        <f>'dopencl matrix'!H40</f>
        <v>11889</v>
      </c>
      <c r="G33">
        <f>'dopencl matrix'!I40</f>
        <v>292.14800000000002</v>
      </c>
      <c r="J33" s="1">
        <v>4000</v>
      </c>
      <c r="K33">
        <f>'dopencl matrix'!O40+'dopencl matrix'!Q40+'dopencl matrix'!S40</f>
        <v>40.097899999999996</v>
      </c>
      <c r="L33">
        <f>SQRT('dopencl matrix'!P40^2+'dopencl matrix'!R40^2+'dopencl matrix'!T40^2)</f>
        <v>1.0629639560013313</v>
      </c>
      <c r="M33">
        <f t="shared" si="6"/>
        <v>11801.902099999999</v>
      </c>
      <c r="N33">
        <f t="shared" si="7"/>
        <v>70.093440562425258</v>
      </c>
      <c r="O33">
        <f>'dopencl matrix'!U40</f>
        <v>11842</v>
      </c>
      <c r="P33">
        <f>'dopencl matrix'!V40</f>
        <v>70.101500000000001</v>
      </c>
    </row>
    <row r="34" spans="1:16">
      <c r="A34">
        <v>5000</v>
      </c>
      <c r="B34">
        <f>'dopencl matrix'!B41+'dopencl matrix'!D41+'dopencl matrix'!F41</f>
        <v>335.39480000000003</v>
      </c>
      <c r="C34">
        <f>SQRT('dopencl matrix'!C41^2+'dopencl matrix'!E41^2+'dopencl matrix'!G41^2)</f>
        <v>4.8339277687993238</v>
      </c>
      <c r="D34">
        <f t="shared" si="4"/>
        <v>23521.905200000001</v>
      </c>
      <c r="E34">
        <f t="shared" si="5"/>
        <v>63.148053795552805</v>
      </c>
      <c r="F34">
        <f>'dopencl matrix'!H41</f>
        <v>23857.3</v>
      </c>
      <c r="G34">
        <f>'dopencl matrix'!I41</f>
        <v>63.332799999999999</v>
      </c>
      <c r="J34">
        <v>5000</v>
      </c>
      <c r="K34">
        <f>'dopencl matrix'!O41+'dopencl matrix'!Q41+'dopencl matrix'!S41</f>
        <v>71.541600000000003</v>
      </c>
      <c r="L34">
        <f>SQRT('dopencl matrix'!P41^2+'dopencl matrix'!R41^2+'dopencl matrix'!T41^2)</f>
        <v>3.5625661139358527</v>
      </c>
      <c r="M34">
        <f t="shared" si="6"/>
        <v>23983.258399999999</v>
      </c>
      <c r="N34">
        <f t="shared" si="7"/>
        <v>267.31126116885503</v>
      </c>
      <c r="O34">
        <f>'dopencl matrix'!U41</f>
        <v>24054.799999999999</v>
      </c>
      <c r="P34">
        <f>'dopencl matrix'!V41</f>
        <v>267.33499999999998</v>
      </c>
    </row>
    <row r="35" spans="1:16">
      <c r="A35" s="1">
        <v>6000</v>
      </c>
      <c r="B35">
        <f>'dopencl matrix'!B42+'dopencl matrix'!D42+'dopencl matrix'!F42</f>
        <v>463.68</v>
      </c>
      <c r="C35">
        <f>SQRT('dopencl matrix'!C42^2+'dopencl matrix'!E42^2+'dopencl matrix'!G42^2)</f>
        <v>9.2526088290991737</v>
      </c>
      <c r="D35">
        <f t="shared" si="4"/>
        <v>45151.02</v>
      </c>
      <c r="E35">
        <f t="shared" si="5"/>
        <v>161.15159669967801</v>
      </c>
      <c r="F35">
        <f>'dopencl matrix'!H42</f>
        <v>45614.7</v>
      </c>
      <c r="G35">
        <f>'dopencl matrix'!I42</f>
        <v>161.417</v>
      </c>
      <c r="J35" s="1">
        <v>6000</v>
      </c>
      <c r="K35">
        <f>'dopencl matrix'!O42+'dopencl matrix'!Q42+'dopencl matrix'!S42</f>
        <v>102.78229999999999</v>
      </c>
      <c r="L35">
        <f>SQRT('dopencl matrix'!P42^2+'dopencl matrix'!R42^2+'dopencl matrix'!T42^2)</f>
        <v>4.7195151734093406</v>
      </c>
      <c r="M35">
        <f t="shared" si="6"/>
        <v>45318.017700000004</v>
      </c>
      <c r="N35">
        <f t="shared" si="7"/>
        <v>276.27769236861656</v>
      </c>
      <c r="O35">
        <f>'dopencl matrix'!U42</f>
        <v>45420.800000000003</v>
      </c>
      <c r="P35">
        <f>'dopencl matrix'!V42</f>
        <v>276.31799999999998</v>
      </c>
    </row>
    <row r="36" spans="1:16">
      <c r="A36">
        <v>7000</v>
      </c>
      <c r="B36">
        <f>'dopencl matrix'!B43+'dopencl matrix'!D43+'dopencl matrix'!F43</f>
        <v>604.71299999999997</v>
      </c>
      <c r="C36">
        <f>SQRT('dopencl matrix'!C43^2+'dopencl matrix'!E43^2+'dopencl matrix'!G43^2)</f>
        <v>11.278111723954503</v>
      </c>
      <c r="D36">
        <f t="shared" si="4"/>
        <v>81444.486999999994</v>
      </c>
      <c r="E36">
        <f t="shared" si="5"/>
        <v>453.71685073946946</v>
      </c>
      <c r="F36">
        <f>'dopencl matrix'!H43</f>
        <v>82049.2</v>
      </c>
      <c r="G36">
        <f>'dopencl matrix'!I43</f>
        <v>453.85700000000003</v>
      </c>
      <c r="J36">
        <v>7000</v>
      </c>
      <c r="K36">
        <f>'dopencl matrix'!O43+'dopencl matrix'!Q43+'dopencl matrix'!S43</f>
        <v>145.84190000000001</v>
      </c>
      <c r="L36">
        <f>SQRT('dopencl matrix'!P43^2+'dopencl matrix'!R43^2+'dopencl matrix'!T43^2)</f>
        <v>9.0879385074328596</v>
      </c>
      <c r="M36">
        <f t="shared" si="6"/>
        <v>81995.958100000003</v>
      </c>
      <c r="N36">
        <f t="shared" si="7"/>
        <v>521.76986131309388</v>
      </c>
      <c r="O36">
        <f>'dopencl matrix'!U43</f>
        <v>82141.8</v>
      </c>
      <c r="P36">
        <f>'dopencl matrix'!V43</f>
        <v>521.84900000000005</v>
      </c>
    </row>
    <row r="37" spans="1:16">
      <c r="A37" s="1">
        <v>8000</v>
      </c>
      <c r="B37">
        <f>'dopencl matrix'!B44+'dopencl matrix'!D44+'dopencl matrix'!F44</f>
        <v>765.22</v>
      </c>
      <c r="C37">
        <f>SQRT('dopencl matrix'!C44^2+'dopencl matrix'!E44^2+'dopencl matrix'!G44^2)</f>
        <v>18.487560016421853</v>
      </c>
      <c r="D37">
        <f t="shared" si="4"/>
        <v>155891.78</v>
      </c>
      <c r="E37">
        <f t="shared" si="5"/>
        <v>2295.8455646067832</v>
      </c>
      <c r="F37">
        <f>'dopencl matrix'!H44</f>
        <v>156657</v>
      </c>
      <c r="G37">
        <f>'dopencl matrix'!I44</f>
        <v>2295.92</v>
      </c>
      <c r="J37" s="1">
        <v>8000</v>
      </c>
      <c r="K37">
        <f>'dopencl matrix'!O44+'dopencl matrix'!Q44+'dopencl matrix'!S44</f>
        <v>183.2937</v>
      </c>
      <c r="L37">
        <f>SQRT('dopencl matrix'!P44^2+'dopencl matrix'!R44^2+'dopencl matrix'!T44^2)</f>
        <v>12.036119530972764</v>
      </c>
      <c r="M37">
        <f t="shared" si="6"/>
        <v>155534.70629999999</v>
      </c>
      <c r="N37">
        <f t="shared" si="7"/>
        <v>2521.421272680675</v>
      </c>
      <c r="O37">
        <f>'dopencl matrix'!U44</f>
        <v>155718</v>
      </c>
      <c r="P37">
        <f>'dopencl matrix'!V44</f>
        <v>2521.4499999999998</v>
      </c>
    </row>
    <row r="38" spans="1:16">
      <c r="A38" s="1"/>
      <c r="N38" s="1"/>
    </row>
    <row r="39" spans="1:16">
      <c r="A39" s="1"/>
      <c r="N39" s="1"/>
    </row>
    <row r="40" spans="1:16">
      <c r="A40" s="1"/>
      <c r="N40" s="1"/>
    </row>
    <row r="41" spans="1:16">
      <c r="A41" s="1"/>
      <c r="N41" s="1"/>
    </row>
    <row r="42" spans="1:16">
      <c r="A42" s="1"/>
      <c r="N42" s="1"/>
    </row>
    <row r="43" spans="1:16">
      <c r="A43" s="1"/>
      <c r="N43" s="1"/>
    </row>
    <row r="44" spans="1:16">
      <c r="A44" s="1"/>
      <c r="N44" s="1"/>
    </row>
    <row r="45" spans="1:16">
      <c r="A45" s="1"/>
      <c r="B45" s="2"/>
      <c r="C45" s="2"/>
      <c r="D45" s="2"/>
      <c r="E45" s="2"/>
      <c r="F45" s="2"/>
      <c r="N45" s="1"/>
    </row>
    <row r="46" spans="1:16">
      <c r="A46" s="1"/>
      <c r="N4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tabSelected="1" showRuler="0" workbookViewId="0">
      <selection activeCell="F10" sqref="F10"/>
    </sheetView>
  </sheetViews>
  <sheetFormatPr baseColWidth="10" defaultRowHeight="15" x14ac:dyDescent="0"/>
  <sheetData>
    <row r="1" spans="1:14">
      <c r="A1" t="s">
        <v>29</v>
      </c>
      <c r="D1" t="s">
        <v>30</v>
      </c>
      <c r="I1" t="s">
        <v>26</v>
      </c>
    </row>
    <row r="2" spans="1:14">
      <c r="B2" t="s">
        <v>2</v>
      </c>
      <c r="C2" t="s">
        <v>3</v>
      </c>
      <c r="E2" t="s">
        <v>24</v>
      </c>
      <c r="F2" t="s">
        <v>25</v>
      </c>
    </row>
    <row r="3" spans="1:14">
      <c r="A3">
        <v>1000</v>
      </c>
      <c r="B3">
        <v>224.2</v>
      </c>
      <c r="C3">
        <v>0.4</v>
      </c>
      <c r="E3">
        <v>206.37</v>
      </c>
      <c r="F3">
        <v>49.902700000000003</v>
      </c>
      <c r="G3">
        <f>B3/E3</f>
        <v>1.0863982167950768</v>
      </c>
    </row>
    <row r="4" spans="1:14">
      <c r="A4">
        <v>2000</v>
      </c>
      <c r="B4">
        <v>1595.8</v>
      </c>
      <c r="C4">
        <v>0.75</v>
      </c>
      <c r="E4">
        <v>1290.69</v>
      </c>
      <c r="F4">
        <v>2.7359499999999999</v>
      </c>
      <c r="G4">
        <f t="shared" ref="G4:G10" si="0">B4/E4</f>
        <v>1.2363929371111575</v>
      </c>
      <c r="I4" t="s">
        <v>27</v>
      </c>
    </row>
    <row r="5" spans="1:14">
      <c r="A5">
        <v>3000</v>
      </c>
      <c r="B5">
        <v>5312.8</v>
      </c>
      <c r="C5">
        <v>2.04</v>
      </c>
      <c r="E5">
        <v>4375.71</v>
      </c>
      <c r="F5">
        <v>44.787300000000002</v>
      </c>
      <c r="G5">
        <f t="shared" si="0"/>
        <v>1.2141572453384708</v>
      </c>
      <c r="I5">
        <f>AVERAGE(L:L)</f>
        <v>199.87</v>
      </c>
      <c r="J5">
        <f>STDEV(L:L)</f>
        <v>12.644841644007258</v>
      </c>
      <c r="L5">
        <v>214</v>
      </c>
      <c r="N5">
        <v>250</v>
      </c>
    </row>
    <row r="6" spans="1:14">
      <c r="A6">
        <v>4000</v>
      </c>
      <c r="B6">
        <v>12613.8</v>
      </c>
      <c r="C6">
        <v>77.900000000000006</v>
      </c>
      <c r="E6">
        <v>11842</v>
      </c>
      <c r="F6">
        <v>70.101500000000001</v>
      </c>
      <c r="G6">
        <f t="shared" si="0"/>
        <v>1.0651748015537916</v>
      </c>
      <c r="L6">
        <v>185</v>
      </c>
    </row>
    <row r="7" spans="1:14">
      <c r="A7">
        <v>5000</v>
      </c>
      <c r="B7">
        <v>24732.400000000001</v>
      </c>
      <c r="C7">
        <v>38.81</v>
      </c>
      <c r="E7">
        <v>24054.799999999999</v>
      </c>
      <c r="F7">
        <v>267.33499999999998</v>
      </c>
      <c r="G7">
        <f t="shared" si="0"/>
        <v>1.0281690140845072</v>
      </c>
      <c r="I7" t="s">
        <v>28</v>
      </c>
      <c r="L7">
        <v>192</v>
      </c>
      <c r="N7">
        <v>220</v>
      </c>
    </row>
    <row r="8" spans="1:14">
      <c r="A8">
        <v>6000</v>
      </c>
      <c r="B8">
        <v>42903.8</v>
      </c>
      <c r="C8">
        <v>43.74</v>
      </c>
      <c r="E8">
        <v>45420.800000000003</v>
      </c>
      <c r="F8">
        <v>276.31799999999998</v>
      </c>
      <c r="G8">
        <f t="shared" si="0"/>
        <v>0.94458485979991547</v>
      </c>
      <c r="I8">
        <f>AVERAGE(N:N)</f>
        <v>242.82</v>
      </c>
      <c r="J8">
        <f>STDEV(N:N)</f>
        <v>13.155157992900799</v>
      </c>
      <c r="L8">
        <v>178</v>
      </c>
    </row>
    <row r="9" spans="1:14">
      <c r="A9">
        <v>7000</v>
      </c>
      <c r="B9">
        <v>68075.199999999997</v>
      </c>
      <c r="C9">
        <v>222.12</v>
      </c>
      <c r="E9">
        <v>82141.8</v>
      </c>
      <c r="F9">
        <v>521.84900000000005</v>
      </c>
      <c r="G9">
        <f t="shared" si="0"/>
        <v>0.82875223089827588</v>
      </c>
      <c r="L9">
        <v>182</v>
      </c>
      <c r="N9">
        <v>253</v>
      </c>
    </row>
    <row r="10" spans="1:14">
      <c r="A10">
        <v>8000</v>
      </c>
      <c r="B10">
        <v>101557</v>
      </c>
      <c r="C10">
        <v>316.44</v>
      </c>
      <c r="E10">
        <v>155718</v>
      </c>
      <c r="F10">
        <v>2521.4499999999998</v>
      </c>
      <c r="G10">
        <f t="shared" si="0"/>
        <v>0.6521853607161664</v>
      </c>
      <c r="L10">
        <v>214</v>
      </c>
    </row>
    <row r="11" spans="1:14">
      <c r="L11">
        <v>194</v>
      </c>
      <c r="N11">
        <v>220</v>
      </c>
    </row>
    <row r="12" spans="1:14">
      <c r="L12">
        <v>182</v>
      </c>
    </row>
    <row r="13" spans="1:14">
      <c r="L13">
        <v>198</v>
      </c>
      <c r="N13">
        <v>253</v>
      </c>
    </row>
    <row r="14" spans="1:14">
      <c r="L14">
        <v>195</v>
      </c>
    </row>
    <row r="15" spans="1:14">
      <c r="L15">
        <v>215</v>
      </c>
      <c r="N15">
        <v>229</v>
      </c>
    </row>
    <row r="16" spans="1:14">
      <c r="L16">
        <v>200</v>
      </c>
    </row>
    <row r="17" spans="12:14">
      <c r="L17">
        <v>208</v>
      </c>
      <c r="N17">
        <v>251</v>
      </c>
    </row>
    <row r="18" spans="12:14">
      <c r="L18">
        <v>210</v>
      </c>
    </row>
    <row r="19" spans="12:14">
      <c r="L19">
        <v>196</v>
      </c>
      <c r="N19">
        <v>250</v>
      </c>
    </row>
    <row r="20" spans="12:14">
      <c r="L20">
        <v>202</v>
      </c>
    </row>
    <row r="21" spans="12:14">
      <c r="L21">
        <v>192</v>
      </c>
      <c r="N21">
        <v>219</v>
      </c>
    </row>
    <row r="22" spans="12:14">
      <c r="L22">
        <v>211</v>
      </c>
    </row>
    <row r="23" spans="12:14">
      <c r="L23">
        <v>185</v>
      </c>
      <c r="N23">
        <v>244</v>
      </c>
    </row>
    <row r="24" spans="12:14">
      <c r="L24">
        <v>208</v>
      </c>
    </row>
    <row r="25" spans="12:14">
      <c r="L25">
        <v>197</v>
      </c>
      <c r="N25">
        <v>243</v>
      </c>
    </row>
    <row r="26" spans="12:14">
      <c r="L26">
        <v>211</v>
      </c>
    </row>
    <row r="27" spans="12:14">
      <c r="L27">
        <v>199</v>
      </c>
      <c r="N27">
        <v>242</v>
      </c>
    </row>
    <row r="28" spans="12:14">
      <c r="L28">
        <v>211</v>
      </c>
    </row>
    <row r="29" spans="12:14">
      <c r="L29">
        <v>185</v>
      </c>
      <c r="N29">
        <v>256</v>
      </c>
    </row>
    <row r="30" spans="12:14">
      <c r="L30">
        <v>214</v>
      </c>
    </row>
    <row r="31" spans="12:14">
      <c r="L31">
        <v>192</v>
      </c>
      <c r="N31">
        <v>248</v>
      </c>
    </row>
    <row r="32" spans="12:14">
      <c r="L32">
        <v>193</v>
      </c>
    </row>
    <row r="33" spans="12:14">
      <c r="L33">
        <v>194</v>
      </c>
      <c r="N33">
        <v>256</v>
      </c>
    </row>
    <row r="34" spans="12:14">
      <c r="L34">
        <v>213</v>
      </c>
    </row>
    <row r="35" spans="12:14">
      <c r="L35">
        <v>210</v>
      </c>
      <c r="N35">
        <v>257</v>
      </c>
    </row>
    <row r="36" spans="12:14">
      <c r="L36">
        <v>197</v>
      </c>
    </row>
    <row r="37" spans="12:14">
      <c r="L37">
        <v>209</v>
      </c>
      <c r="N37">
        <v>270</v>
      </c>
    </row>
    <row r="38" spans="12:14">
      <c r="L38">
        <v>186</v>
      </c>
    </row>
    <row r="39" spans="12:14">
      <c r="L39">
        <v>197</v>
      </c>
      <c r="N39">
        <v>232</v>
      </c>
    </row>
    <row r="40" spans="12:14">
      <c r="L40">
        <v>194</v>
      </c>
    </row>
    <row r="41" spans="12:14">
      <c r="L41">
        <v>203</v>
      </c>
      <c r="N41">
        <v>243</v>
      </c>
    </row>
    <row r="42" spans="12:14">
      <c r="L42">
        <v>214</v>
      </c>
    </row>
    <row r="43" spans="12:14">
      <c r="L43">
        <v>208</v>
      </c>
      <c r="N43">
        <v>235</v>
      </c>
    </row>
    <row r="44" spans="12:14">
      <c r="L44">
        <v>187</v>
      </c>
    </row>
    <row r="45" spans="12:14">
      <c r="L45">
        <v>210</v>
      </c>
      <c r="N45">
        <v>234</v>
      </c>
    </row>
    <row r="46" spans="12:14">
      <c r="L46">
        <v>182</v>
      </c>
    </row>
    <row r="47" spans="12:14">
      <c r="L47">
        <v>197</v>
      </c>
      <c r="N47">
        <v>232</v>
      </c>
    </row>
    <row r="48" spans="12:14">
      <c r="L48">
        <v>193</v>
      </c>
    </row>
    <row r="49" spans="12:14">
      <c r="L49">
        <v>214</v>
      </c>
      <c r="N49">
        <v>246</v>
      </c>
    </row>
    <row r="50" spans="12:14">
      <c r="L50">
        <v>188</v>
      </c>
    </row>
    <row r="51" spans="12:14">
      <c r="L51">
        <v>224</v>
      </c>
      <c r="N51">
        <v>258</v>
      </c>
    </row>
    <row r="52" spans="12:14">
      <c r="L52">
        <v>213</v>
      </c>
    </row>
    <row r="53" spans="12:14">
      <c r="L53">
        <v>194</v>
      </c>
      <c r="N53">
        <v>247</v>
      </c>
    </row>
    <row r="54" spans="12:14">
      <c r="L54">
        <v>177</v>
      </c>
    </row>
    <row r="55" spans="12:14">
      <c r="L55">
        <v>178</v>
      </c>
      <c r="N55">
        <v>248</v>
      </c>
    </row>
    <row r="56" spans="12:14">
      <c r="L56">
        <v>214</v>
      </c>
    </row>
    <row r="57" spans="12:14">
      <c r="L57">
        <v>190</v>
      </c>
      <c r="N57">
        <v>247</v>
      </c>
    </row>
    <row r="58" spans="12:14">
      <c r="L58">
        <v>223</v>
      </c>
    </row>
    <row r="59" spans="12:14">
      <c r="L59">
        <v>202</v>
      </c>
      <c r="N59">
        <v>251</v>
      </c>
    </row>
    <row r="60" spans="12:14">
      <c r="L60">
        <v>209</v>
      </c>
    </row>
    <row r="61" spans="12:14">
      <c r="L61">
        <v>187</v>
      </c>
      <c r="N61">
        <v>277</v>
      </c>
    </row>
    <row r="62" spans="12:14">
      <c r="L62">
        <v>220</v>
      </c>
    </row>
    <row r="63" spans="12:14">
      <c r="L63">
        <v>191</v>
      </c>
      <c r="N63">
        <v>259</v>
      </c>
    </row>
    <row r="64" spans="12:14">
      <c r="L64">
        <v>210</v>
      </c>
    </row>
    <row r="65" spans="12:14">
      <c r="L65">
        <v>179</v>
      </c>
      <c r="N65">
        <v>235</v>
      </c>
    </row>
    <row r="66" spans="12:14">
      <c r="L66">
        <v>210</v>
      </c>
    </row>
    <row r="67" spans="12:14">
      <c r="L67">
        <v>193</v>
      </c>
      <c r="N67">
        <v>238</v>
      </c>
    </row>
    <row r="68" spans="12:14">
      <c r="L68">
        <v>182</v>
      </c>
    </row>
    <row r="69" spans="12:14">
      <c r="L69">
        <v>218</v>
      </c>
      <c r="N69">
        <v>228</v>
      </c>
    </row>
    <row r="70" spans="12:14">
      <c r="L70">
        <v>226</v>
      </c>
    </row>
    <row r="71" spans="12:14">
      <c r="L71">
        <v>204</v>
      </c>
      <c r="N71">
        <v>253</v>
      </c>
    </row>
    <row r="72" spans="12:14">
      <c r="L72">
        <v>198</v>
      </c>
    </row>
    <row r="73" spans="12:14">
      <c r="L73">
        <v>196</v>
      </c>
      <c r="N73">
        <v>231</v>
      </c>
    </row>
    <row r="74" spans="12:14">
      <c r="L74">
        <v>176</v>
      </c>
    </row>
    <row r="75" spans="12:14">
      <c r="L75">
        <v>194</v>
      </c>
      <c r="N75">
        <v>245</v>
      </c>
    </row>
    <row r="76" spans="12:14">
      <c r="L76">
        <v>191</v>
      </c>
    </row>
    <row r="77" spans="12:14">
      <c r="L77">
        <v>204</v>
      </c>
      <c r="N77">
        <v>218</v>
      </c>
    </row>
    <row r="78" spans="12:14">
      <c r="L78">
        <v>212</v>
      </c>
    </row>
    <row r="79" spans="12:14">
      <c r="L79">
        <v>213</v>
      </c>
      <c r="N79">
        <v>250</v>
      </c>
    </row>
    <row r="80" spans="12:14">
      <c r="L80">
        <v>192</v>
      </c>
    </row>
    <row r="81" spans="12:14">
      <c r="L81">
        <v>210</v>
      </c>
      <c r="N81">
        <v>249</v>
      </c>
    </row>
    <row r="82" spans="12:14">
      <c r="L82">
        <v>212</v>
      </c>
    </row>
    <row r="83" spans="12:14">
      <c r="L83">
        <v>181</v>
      </c>
      <c r="N83">
        <v>235</v>
      </c>
    </row>
    <row r="84" spans="12:14">
      <c r="L84">
        <v>190</v>
      </c>
    </row>
    <row r="85" spans="12:14">
      <c r="L85">
        <v>193</v>
      </c>
      <c r="N85">
        <v>275</v>
      </c>
    </row>
    <row r="86" spans="12:14">
      <c r="L86">
        <v>186</v>
      </c>
    </row>
    <row r="87" spans="12:14">
      <c r="L87">
        <v>195</v>
      </c>
      <c r="N87">
        <v>232</v>
      </c>
    </row>
    <row r="88" spans="12:14">
      <c r="L88">
        <v>214</v>
      </c>
    </row>
    <row r="89" spans="12:14">
      <c r="L89">
        <v>207</v>
      </c>
      <c r="N89">
        <v>220</v>
      </c>
    </row>
    <row r="90" spans="12:14">
      <c r="L90">
        <v>207</v>
      </c>
    </row>
    <row r="91" spans="12:14">
      <c r="L91">
        <v>210</v>
      </c>
      <c r="N91">
        <v>264</v>
      </c>
    </row>
    <row r="92" spans="12:14">
      <c r="L92">
        <v>220</v>
      </c>
    </row>
    <row r="93" spans="12:14">
      <c r="L93">
        <v>181</v>
      </c>
      <c r="N93">
        <v>236</v>
      </c>
    </row>
    <row r="94" spans="12:14">
      <c r="L94">
        <v>209</v>
      </c>
    </row>
    <row r="95" spans="12:14">
      <c r="L95">
        <v>220</v>
      </c>
      <c r="N95">
        <v>230</v>
      </c>
    </row>
    <row r="96" spans="12:14">
      <c r="L96">
        <v>195</v>
      </c>
    </row>
    <row r="97" spans="12:14">
      <c r="L97">
        <v>197</v>
      </c>
      <c r="N97">
        <v>250</v>
      </c>
    </row>
    <row r="98" spans="12:14">
      <c r="L98">
        <v>209</v>
      </c>
    </row>
    <row r="99" spans="12:14">
      <c r="L99">
        <v>188</v>
      </c>
      <c r="N99">
        <v>233</v>
      </c>
    </row>
    <row r="100" spans="12:14">
      <c r="L100">
        <v>191</v>
      </c>
    </row>
    <row r="101" spans="12:14">
      <c r="L101">
        <v>177</v>
      </c>
      <c r="N101">
        <v>233</v>
      </c>
    </row>
    <row r="102" spans="12:14">
      <c r="L102">
        <v>191</v>
      </c>
    </row>
    <row r="103" spans="12:14">
      <c r="L103">
        <v>209</v>
      </c>
      <c r="N103">
        <v>218</v>
      </c>
    </row>
    <row r="104" spans="12:14">
      <c r="L104">
        <v>216</v>
      </c>
    </row>
    <row r="105" spans="12:14">
      <c r="N105">
        <v>249</v>
      </c>
    </row>
    <row r="107" spans="12:14">
      <c r="N107">
        <v>229</v>
      </c>
    </row>
    <row r="109" spans="12:14">
      <c r="N109">
        <v>241</v>
      </c>
    </row>
    <row r="111" spans="12:14">
      <c r="N111">
        <v>253</v>
      </c>
    </row>
    <row r="113" spans="14:14">
      <c r="N113">
        <v>233</v>
      </c>
    </row>
    <row r="115" spans="14:14">
      <c r="N115">
        <v>276</v>
      </c>
    </row>
    <row r="117" spans="14:14">
      <c r="N117">
        <v>233</v>
      </c>
    </row>
    <row r="119" spans="14:14">
      <c r="N119">
        <v>248</v>
      </c>
    </row>
    <row r="121" spans="14:14">
      <c r="N121">
        <v>247</v>
      </c>
    </row>
    <row r="123" spans="14:14">
      <c r="N123">
        <v>261</v>
      </c>
    </row>
    <row r="125" spans="14:14">
      <c r="N125">
        <v>254</v>
      </c>
    </row>
    <row r="127" spans="14:14">
      <c r="N127">
        <v>233</v>
      </c>
    </row>
    <row r="129" spans="14:14">
      <c r="N129">
        <v>261</v>
      </c>
    </row>
    <row r="131" spans="14:14">
      <c r="N131">
        <v>241</v>
      </c>
    </row>
    <row r="133" spans="14:14">
      <c r="N133">
        <v>252</v>
      </c>
    </row>
    <row r="135" spans="14:14">
      <c r="N135">
        <v>248</v>
      </c>
    </row>
    <row r="137" spans="14:14">
      <c r="N137">
        <v>232</v>
      </c>
    </row>
    <row r="139" spans="14:14">
      <c r="N139">
        <v>238</v>
      </c>
    </row>
    <row r="141" spans="14:14">
      <c r="N141">
        <v>244</v>
      </c>
    </row>
    <row r="143" spans="14:14">
      <c r="N143">
        <v>245</v>
      </c>
    </row>
    <row r="145" spans="14:14">
      <c r="N145">
        <v>230</v>
      </c>
    </row>
    <row r="147" spans="14:14">
      <c r="N147">
        <v>230</v>
      </c>
    </row>
    <row r="149" spans="14:14">
      <c r="N149">
        <v>247</v>
      </c>
    </row>
    <row r="151" spans="14:14">
      <c r="N151">
        <v>233</v>
      </c>
    </row>
    <row r="153" spans="14:14">
      <c r="N153">
        <v>258</v>
      </c>
    </row>
    <row r="155" spans="14:14">
      <c r="N155">
        <v>253</v>
      </c>
    </row>
    <row r="157" spans="14:14">
      <c r="N157">
        <v>236</v>
      </c>
    </row>
    <row r="159" spans="14:14">
      <c r="N159">
        <v>249</v>
      </c>
    </row>
    <row r="161" spans="14:14">
      <c r="N161">
        <v>232</v>
      </c>
    </row>
    <row r="163" spans="14:14">
      <c r="N163">
        <v>245</v>
      </c>
    </row>
    <row r="165" spans="14:14">
      <c r="N165">
        <v>234</v>
      </c>
    </row>
    <row r="167" spans="14:14">
      <c r="N167">
        <v>226</v>
      </c>
    </row>
    <row r="169" spans="14:14">
      <c r="N169">
        <v>228</v>
      </c>
    </row>
    <row r="171" spans="14:14">
      <c r="N171">
        <v>245</v>
      </c>
    </row>
    <row r="173" spans="14:14">
      <c r="N173">
        <v>250</v>
      </c>
    </row>
    <row r="175" spans="14:14">
      <c r="N175">
        <v>217</v>
      </c>
    </row>
    <row r="177" spans="14:14">
      <c r="N177">
        <v>252</v>
      </c>
    </row>
    <row r="179" spans="14:14">
      <c r="N179">
        <v>222</v>
      </c>
    </row>
    <row r="181" spans="14:14">
      <c r="N181">
        <v>249</v>
      </c>
    </row>
    <row r="183" spans="14:14">
      <c r="N183">
        <v>252</v>
      </c>
    </row>
    <row r="185" spans="14:14">
      <c r="N185">
        <v>248</v>
      </c>
    </row>
    <row r="187" spans="14:14">
      <c r="N187">
        <v>230</v>
      </c>
    </row>
    <row r="189" spans="14:14">
      <c r="N189">
        <v>230</v>
      </c>
    </row>
    <row r="191" spans="14:14">
      <c r="N191">
        <v>248</v>
      </c>
    </row>
    <row r="193" spans="14:14">
      <c r="N193">
        <v>253</v>
      </c>
    </row>
    <row r="195" spans="14:14">
      <c r="N195">
        <v>239</v>
      </c>
    </row>
    <row r="197" spans="14:14">
      <c r="N197">
        <v>256</v>
      </c>
    </row>
    <row r="199" spans="14:14">
      <c r="N199">
        <v>257</v>
      </c>
    </row>
    <row r="201" spans="14:14">
      <c r="N201">
        <v>225</v>
      </c>
    </row>
    <row r="203" spans="14:14">
      <c r="N203">
        <v>247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dopencl matrix</vt:lpstr>
      <vt:lpstr>dopencl summary</vt:lpstr>
      <vt:lpstr>Aparapi Matrix</vt:lpstr>
    </vt:vector>
  </TitlesOfParts>
  <Company>Wooga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Ro</dc:creator>
  <cp:lastModifiedBy>Flo Ro</cp:lastModifiedBy>
  <dcterms:created xsi:type="dcterms:W3CDTF">2017-01-11T14:19:41Z</dcterms:created>
  <dcterms:modified xsi:type="dcterms:W3CDTF">2017-01-13T14:19:50Z</dcterms:modified>
</cp:coreProperties>
</file>