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8560" windowHeight="16060" tabRatio="500" firstSheet="4" activeTab="4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  <sheet name="EC2 Hybrid Network Measurement" sheetId="10" r:id="rId10"/>
    <sheet name="Stacked Network" sheetId="11" r:id="rId11"/>
    <sheet name="LowDataBenchmark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6" l="1"/>
  <c r="I49" i="6"/>
  <c r="I50" i="6"/>
  <c r="I51" i="6"/>
  <c r="I52" i="6"/>
  <c r="I53" i="6"/>
  <c r="I54" i="6"/>
  <c r="I47" i="6"/>
  <c r="P48" i="4"/>
  <c r="P49" i="4"/>
  <c r="P50" i="4"/>
  <c r="P51" i="4"/>
  <c r="P52" i="4"/>
  <c r="P53" i="4"/>
  <c r="P54" i="4"/>
  <c r="P47" i="4"/>
  <c r="I34" i="6"/>
  <c r="I35" i="6"/>
  <c r="I36" i="6"/>
  <c r="I37" i="6"/>
  <c r="I38" i="6"/>
  <c r="I39" i="6"/>
  <c r="I40" i="6"/>
  <c r="I33" i="6"/>
  <c r="O35" i="4"/>
  <c r="O36" i="4"/>
  <c r="O37" i="4"/>
  <c r="O38" i="4"/>
  <c r="O39" i="4"/>
  <c r="O40" i="4"/>
  <c r="O41" i="4"/>
  <c r="O34" i="4"/>
  <c r="F9" i="12"/>
  <c r="F11" i="12"/>
  <c r="G9" i="12"/>
  <c r="D9" i="12"/>
  <c r="C9" i="12"/>
  <c r="F22" i="12"/>
  <c r="F23" i="12"/>
  <c r="F24" i="12"/>
  <c r="F25" i="12"/>
  <c r="F26" i="12"/>
  <c r="F27" i="12"/>
  <c r="F28" i="12"/>
  <c r="F29" i="12"/>
  <c r="F30" i="12"/>
  <c r="F21" i="12"/>
  <c r="F44" i="8"/>
  <c r="G42" i="8"/>
  <c r="F42" i="8"/>
  <c r="B42" i="8"/>
  <c r="B44" i="8"/>
  <c r="C42" i="8"/>
  <c r="B29" i="8"/>
  <c r="B30" i="8"/>
  <c r="C29" i="8"/>
  <c r="F29" i="8"/>
  <c r="F31" i="8"/>
  <c r="G29" i="8"/>
  <c r="F15" i="8"/>
  <c r="F17" i="8"/>
  <c r="B15" i="8"/>
  <c r="B17" i="8"/>
  <c r="G15" i="8"/>
  <c r="C15" i="8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H20" i="6"/>
  <c r="H21" i="6"/>
  <c r="H22" i="6"/>
  <c r="H23" i="6"/>
  <c r="H24" i="6"/>
  <c r="H25" i="6"/>
  <c r="H26" i="6"/>
  <c r="H19" i="6"/>
  <c r="O21" i="4"/>
  <c r="O22" i="4"/>
  <c r="O23" i="4"/>
  <c r="O24" i="4"/>
  <c r="O25" i="4"/>
  <c r="O26" i="4"/>
  <c r="O27" i="4"/>
  <c r="O20" i="4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G21" i="7"/>
  <c r="H21" i="7"/>
  <c r="H20" i="7"/>
  <c r="G20" i="7"/>
  <c r="J12" i="6"/>
  <c r="I12" i="6"/>
  <c r="C29" i="9"/>
  <c r="C24" i="9"/>
  <c r="C25" i="9"/>
  <c r="C26" i="9"/>
  <c r="C27" i="9"/>
  <c r="C28" i="9"/>
  <c r="C19" i="7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<sst xmlns="http://schemas.openxmlformats.org/spreadsheetml/2006/main" count="237" uniqueCount="92">
  <si>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</si>
  <si>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</si>
  <si>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</si>
  <si>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</si>
  <si>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</si>
  <si>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</si>
  <si>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</si>
  <si>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</si>
  <si>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</si>
  <si>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</si>
  <si>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</si>
  <si>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</si>
  <si>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</si>
  <si>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</si>
  <si>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</si>
  <si>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</si>
  <si>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</si>
  <si>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</si>
  <si>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</si>
  <si>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</si>
  <si>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</si>
  <si>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</si>
  <si>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</si>
  <si>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</si>
  <si>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</si>
  <si>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</si>
  <si>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</si>
  <si>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</si>
  <si>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</si>
  <si>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</si>
  <si>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</si>
  <si>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</si>
  <si>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</si>
  <si>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</si>
  <si>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</si>
  <si>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</si>
  <si>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</si>
  <si>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</si>
  <si>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</si>
  <si>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</si>
  <si>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</si>
  <si>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</si>
  <si>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</si>
  <si>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</si>
  <si>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</si>
  <si>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</si>
  <si>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</si>
  <si>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</si>
  <si>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</si>
  <si>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</si>
  <si>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</si>
  <si>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</si>
  <si>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</si>
  <si>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</si>
  <si>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</si>
  <si>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</si>
  <si>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</si>
  <si>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</si>
  <si>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</si>
  <si>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</si>
  <si>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</si>
  <si>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</si>
  <si>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</si>
  <si>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</si>
  <si>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</si>
  <si>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</si>
  <si>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</si>
  <si>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</si>
  <si>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</si>
  <si>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</si>
  <si>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</si>
  <si>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</si>
  <si>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</si>
  <si>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</si>
  <si>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</si>
  <si>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5 shards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</si>
  <si>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</si>
  <si>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</si>
  <si>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</si>
  <si>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</si>
  <si>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</si>
  <si>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</si>
  <si>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</si>
  <si>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</si>
  <si>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</si>
  <si>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</si>
  <si>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</si>
  <si>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lowdatabenchmark.jar</t>
  </si>
  <si>
    <t>1 local + 1 c4.8xlarge</t>
  </si>
  <si>
    <t>1 local moonshot 2 c4.8xlarge</t>
  </si>
  <si>
    <t>aparapi_mandelbrot_benchmark.jar</t>
  </si>
  <si>
    <t>1 local moonshot 3 c4.8xlarge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</si>
</sst>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topLeftCell="A36" workbookViewId="0">
      <selection activeCell="K64" sqref="K64"/>
    </sheetView>
  </sheetViews>
  <sheetFormatPr baseColWidth="10" defaultRowHeight="15" x14ac:dyDescent="0"/>
  <sheetData>
    <row r="1" spans="2:12">
      <c r="C1" t="s">
        <v>67</v>
      </c>
      <c r="D1" t="s">
        <v>68</v>
      </c>
      <c r="E1" t="s">
        <v>71</v>
      </c>
      <c r="F1" t="s">
        <v>72</v>
      </c>
      <c r="K1" t="s">
        <v>78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76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34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35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69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70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M31" sqref="M31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Ruler="0" workbookViewId="0">
      <selection activeCell="Q41" sqref="Q41"/>
    </sheetView>
  </sheetViews>
  <sheetFormatPr baseColWidth="10" defaultRowHeight="15" x14ac:dyDescent="0"/>
  <cols>
    <col min="6" max="6" width="19.6640625" bestFit="1" customWidth="1"/>
  </cols>
  <sheetData>
    <row r="1" spans="3:8">
      <c r="F1" t="s">
        <v>87</v>
      </c>
      <c r="G1">
        <v>10</v>
      </c>
      <c r="H1">
        <v>5</v>
      </c>
    </row>
    <row r="2" spans="3:8">
      <c r="C2" t="s">
        <v>84</v>
      </c>
      <c r="F2" t="s">
        <v>88</v>
      </c>
    </row>
    <row r="3" spans="3:8">
      <c r="C3">
        <v>208934</v>
      </c>
      <c r="F3">
        <v>74761</v>
      </c>
    </row>
    <row r="4" spans="3:8">
      <c r="C4">
        <v>209201</v>
      </c>
      <c r="F4">
        <v>95660</v>
      </c>
    </row>
    <row r="5" spans="3:8">
      <c r="C5">
        <v>208879</v>
      </c>
      <c r="F5">
        <v>88360</v>
      </c>
    </row>
    <row r="6" spans="3:8">
      <c r="C6">
        <v>210834</v>
      </c>
      <c r="F6">
        <v>85869</v>
      </c>
    </row>
    <row r="7" spans="3:8">
      <c r="C7">
        <v>209405</v>
      </c>
      <c r="F7">
        <v>77330</v>
      </c>
    </row>
    <row r="9" spans="3:8">
      <c r="C9">
        <f>AVERAGE(C3:C7)</f>
        <v>209450.6</v>
      </c>
      <c r="D9">
        <f>STDEV(C3:C7)</f>
        <v>801.83807592306312</v>
      </c>
      <c r="F9">
        <f>AVERAGE(F3:F7)</f>
        <v>84396</v>
      </c>
      <c r="G9">
        <f>STDEV(F3:F7)</f>
        <v>8478.241297580531</v>
      </c>
    </row>
    <row r="11" spans="3:8">
      <c r="F11">
        <f>C9/F9</f>
        <v>2.4817597990426088</v>
      </c>
    </row>
    <row r="21" spans="1:6">
      <c r="A21" t="s">
        <v>85</v>
      </c>
      <c r="B21">
        <v>800000</v>
      </c>
      <c r="C21">
        <v>1707</v>
      </c>
      <c r="D21">
        <v>2144</v>
      </c>
      <c r="F21">
        <f>B21/1024/1024</f>
        <v>0.762939453125</v>
      </c>
    </row>
    <row r="22" spans="1:6">
      <c r="A22" t="s">
        <v>85</v>
      </c>
      <c r="B22">
        <v>3200000</v>
      </c>
      <c r="C22">
        <v>4076</v>
      </c>
      <c r="D22">
        <v>5144</v>
      </c>
      <c r="F22">
        <f t="shared" ref="F22:F30" si="0">B22/1024/1024</f>
        <v>3.0517578125</v>
      </c>
    </row>
    <row r="23" spans="1:6">
      <c r="A23" t="s">
        <v>85</v>
      </c>
      <c r="B23">
        <v>3200000</v>
      </c>
      <c r="C23">
        <v>6784</v>
      </c>
      <c r="D23">
        <v>8595</v>
      </c>
      <c r="F23">
        <f t="shared" si="0"/>
        <v>3.0517578125</v>
      </c>
    </row>
    <row r="24" spans="1:6">
      <c r="A24" t="s">
        <v>85</v>
      </c>
      <c r="B24">
        <v>7200000</v>
      </c>
      <c r="C24">
        <v>8558</v>
      </c>
      <c r="D24">
        <v>10913</v>
      </c>
      <c r="F24">
        <f t="shared" si="0"/>
        <v>6.866455078125</v>
      </c>
    </row>
    <row r="25" spans="1:6">
      <c r="A25" t="s">
        <v>85</v>
      </c>
      <c r="B25">
        <v>1800000</v>
      </c>
      <c r="C25">
        <v>3094</v>
      </c>
      <c r="D25">
        <v>3884</v>
      </c>
      <c r="F25">
        <f t="shared" si="0"/>
        <v>1.71661376953125</v>
      </c>
    </row>
    <row r="26" spans="1:6">
      <c r="A26" t="s">
        <v>85</v>
      </c>
      <c r="B26">
        <v>5000000</v>
      </c>
      <c r="C26">
        <v>6355</v>
      </c>
      <c r="D26">
        <v>8052</v>
      </c>
      <c r="F26">
        <f t="shared" si="0"/>
        <v>4.76837158203125</v>
      </c>
    </row>
    <row r="27" spans="1:6">
      <c r="A27" t="s">
        <v>86</v>
      </c>
      <c r="B27">
        <v>1382400</v>
      </c>
      <c r="C27">
        <v>360</v>
      </c>
      <c r="D27">
        <v>3</v>
      </c>
      <c r="F27">
        <f t="shared" si="0"/>
        <v>1.318359375</v>
      </c>
    </row>
    <row r="28" spans="1:6">
      <c r="A28" t="s">
        <v>86</v>
      </c>
      <c r="B28">
        <v>1843200</v>
      </c>
      <c r="C28">
        <v>599</v>
      </c>
      <c r="D28">
        <v>1</v>
      </c>
      <c r="F28">
        <f t="shared" si="0"/>
        <v>1.7578125</v>
      </c>
    </row>
    <row r="29" spans="1:6">
      <c r="A29" t="s">
        <v>86</v>
      </c>
      <c r="B29">
        <v>3686400</v>
      </c>
      <c r="C29">
        <v>2313</v>
      </c>
      <c r="D29">
        <v>44</v>
      </c>
      <c r="F29">
        <f t="shared" si="0"/>
        <v>3.515625</v>
      </c>
    </row>
    <row r="30" spans="1:6">
      <c r="A30" t="s">
        <v>86</v>
      </c>
      <c r="B30">
        <v>6912000</v>
      </c>
      <c r="C30">
        <v>7930</v>
      </c>
      <c r="D30">
        <v>71</v>
      </c>
      <c r="F30">
        <f t="shared" si="0"/>
        <v>6.591796875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54"/>
  <sheetViews>
    <sheetView tabSelected="1" showRuler="0" topLeftCell="B25" workbookViewId="0">
      <selection activeCell="G46" sqref="G46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  <row r="17" spans="6:15">
      <c r="F17" t="s">
        <v>77</v>
      </c>
      <c r="G17" t="s">
        <v>75</v>
      </c>
      <c r="L17" t="s">
        <v>74</v>
      </c>
      <c r="M17" t="s">
        <v>75</v>
      </c>
    </row>
    <row r="19" spans="6:15">
      <c r="G19" t="s">
        <v>34</v>
      </c>
      <c r="H19" t="s">
        <v>35</v>
      </c>
      <c r="L19" t="s">
        <v>34</v>
      </c>
      <c r="M19" t="s">
        <v>35</v>
      </c>
    </row>
    <row r="20" spans="6:15">
      <c r="F20">
        <v>3000</v>
      </c>
      <c r="G20">
        <v>5794.4</v>
      </c>
      <c r="H20">
        <v>87.43</v>
      </c>
      <c r="K20">
        <v>3000</v>
      </c>
      <c r="L20">
        <v>5929</v>
      </c>
      <c r="M20">
        <v>979.14</v>
      </c>
      <c r="O20">
        <f>G20/L20</f>
        <v>0.97729802664867593</v>
      </c>
    </row>
    <row r="21" spans="6:15">
      <c r="F21">
        <v>4000</v>
      </c>
      <c r="G21">
        <v>13140.2</v>
      </c>
      <c r="H21">
        <v>58.12</v>
      </c>
      <c r="K21">
        <v>4000</v>
      </c>
      <c r="L21">
        <v>13938</v>
      </c>
      <c r="M21">
        <v>4169.26</v>
      </c>
      <c r="O21">
        <f t="shared" ref="O21:O27" si="1">G21/L21</f>
        <v>0.94276079781891242</v>
      </c>
    </row>
    <row r="22" spans="6:15">
      <c r="F22">
        <v>5000</v>
      </c>
      <c r="G22">
        <v>25364.799999999999</v>
      </c>
      <c r="H22">
        <v>245.47</v>
      </c>
      <c r="K22">
        <v>5000</v>
      </c>
      <c r="L22">
        <v>29123.8</v>
      </c>
      <c r="M22">
        <v>482.32</v>
      </c>
      <c r="O22">
        <f t="shared" si="1"/>
        <v>0.87093030442455999</v>
      </c>
    </row>
    <row r="23" spans="6:15">
      <c r="F23">
        <v>6000</v>
      </c>
      <c r="G23">
        <v>43845.2</v>
      </c>
      <c r="H23">
        <v>340.62</v>
      </c>
      <c r="K23">
        <v>6000</v>
      </c>
      <c r="L23">
        <v>47186</v>
      </c>
      <c r="M23">
        <v>440.93</v>
      </c>
      <c r="O23">
        <f>G23/L23</f>
        <v>0.92919933878692829</v>
      </c>
    </row>
    <row r="24" spans="6:15">
      <c r="F24">
        <v>7000</v>
      </c>
      <c r="G24">
        <v>69495.600000000006</v>
      </c>
      <c r="H24">
        <v>689.04</v>
      </c>
      <c r="K24">
        <v>7000</v>
      </c>
      <c r="L24">
        <v>64343.199999999997</v>
      </c>
      <c r="M24">
        <v>405.74</v>
      </c>
      <c r="O24">
        <f t="shared" si="1"/>
        <v>1.0800768379564587</v>
      </c>
    </row>
    <row r="25" spans="6:15">
      <c r="F25">
        <v>8000</v>
      </c>
      <c r="G25">
        <v>103728.6</v>
      </c>
      <c r="H25">
        <v>389.39</v>
      </c>
      <c r="K25">
        <v>8000</v>
      </c>
      <c r="L25">
        <v>75985</v>
      </c>
      <c r="M25">
        <v>584.27</v>
      </c>
      <c r="O25">
        <f t="shared" si="1"/>
        <v>1.365119431466737</v>
      </c>
    </row>
    <row r="26" spans="6:15">
      <c r="F26">
        <v>9000</v>
      </c>
      <c r="G26">
        <v>148526.20000000001</v>
      </c>
      <c r="H26">
        <v>687.09</v>
      </c>
      <c r="K26">
        <v>9000</v>
      </c>
      <c r="L26">
        <v>108408.4</v>
      </c>
      <c r="M26">
        <v>211.64</v>
      </c>
      <c r="O26">
        <f t="shared" si="1"/>
        <v>1.370061729533874</v>
      </c>
    </row>
    <row r="27" spans="6:15">
      <c r="F27">
        <v>10000</v>
      </c>
      <c r="G27">
        <v>203346.6</v>
      </c>
      <c r="H27">
        <v>443.73</v>
      </c>
      <c r="K27">
        <v>10000</v>
      </c>
      <c r="L27">
        <v>136494.6</v>
      </c>
      <c r="M27">
        <v>1139.93</v>
      </c>
      <c r="O27">
        <f t="shared" si="1"/>
        <v>1.48977761757608</v>
      </c>
    </row>
    <row r="31" spans="6:15">
      <c r="L31" t="s">
        <v>89</v>
      </c>
      <c r="M31" t="s">
        <v>75</v>
      </c>
    </row>
    <row r="33" spans="11:16">
      <c r="L33" t="s">
        <v>34</v>
      </c>
      <c r="M33" t="s">
        <v>35</v>
      </c>
    </row>
    <row r="34" spans="11:16">
      <c r="K34">
        <v>3000</v>
      </c>
      <c r="L34">
        <v>6460.2</v>
      </c>
      <c r="M34">
        <v>621.65</v>
      </c>
      <c r="O34">
        <f>G20/L34</f>
        <v>0.89693817528869069</v>
      </c>
    </row>
    <row r="35" spans="11:16">
      <c r="K35">
        <v>4000</v>
      </c>
      <c r="L35">
        <v>10906.2</v>
      </c>
      <c r="M35">
        <v>708.46</v>
      </c>
      <c r="O35">
        <f t="shared" ref="O35:O41" si="2">G21/L35</f>
        <v>1.2048376153013882</v>
      </c>
    </row>
    <row r="36" spans="11:16">
      <c r="K36">
        <v>5000</v>
      </c>
      <c r="L36">
        <v>16457.2</v>
      </c>
      <c r="M36">
        <v>549.70000000000005</v>
      </c>
      <c r="O36">
        <f t="shared" si="2"/>
        <v>1.5412585372967453</v>
      </c>
    </row>
    <row r="37" spans="11:16">
      <c r="K37">
        <v>6000</v>
      </c>
      <c r="L37">
        <v>27464.6</v>
      </c>
      <c r="M37">
        <v>2037.17</v>
      </c>
      <c r="O37">
        <f t="shared" si="2"/>
        <v>1.5964259446705942</v>
      </c>
    </row>
    <row r="38" spans="11:16">
      <c r="K38">
        <v>7000</v>
      </c>
      <c r="L38">
        <v>42105.2</v>
      </c>
      <c r="M38">
        <v>199.16</v>
      </c>
      <c r="O38">
        <f t="shared" si="2"/>
        <v>1.6505229757844639</v>
      </c>
    </row>
    <row r="39" spans="11:16">
      <c r="K39">
        <v>8000</v>
      </c>
      <c r="L39">
        <v>64587.199999999997</v>
      </c>
      <c r="M39">
        <v>109.15</v>
      </c>
      <c r="O39">
        <f t="shared" si="2"/>
        <v>1.6060241038472021</v>
      </c>
    </row>
    <row r="40" spans="11:16">
      <c r="K40">
        <v>9000</v>
      </c>
      <c r="L40">
        <v>84265.2</v>
      </c>
      <c r="M40">
        <v>970.36</v>
      </c>
      <c r="O40">
        <f t="shared" si="2"/>
        <v>1.7626042541879687</v>
      </c>
    </row>
    <row r="41" spans="11:16">
      <c r="K41">
        <v>10000</v>
      </c>
      <c r="L41">
        <v>119216.2</v>
      </c>
      <c r="M41">
        <v>1438.71</v>
      </c>
      <c r="O41">
        <f t="shared" si="2"/>
        <v>1.7056960379545734</v>
      </c>
    </row>
    <row r="44" spans="11:16">
      <c r="L44" t="s">
        <v>91</v>
      </c>
      <c r="M44" t="s">
        <v>75</v>
      </c>
    </row>
    <row r="46" spans="11:16">
      <c r="L46" t="s">
        <v>34</v>
      </c>
      <c r="M46" t="s">
        <v>35</v>
      </c>
    </row>
    <row r="47" spans="11:16">
      <c r="K47">
        <v>3000</v>
      </c>
      <c r="L47">
        <v>6582.8</v>
      </c>
      <c r="M47">
        <v>576.23</v>
      </c>
      <c r="P47">
        <f>G20/L47</f>
        <v>0.88023333535881376</v>
      </c>
    </row>
    <row r="48" spans="11:16">
      <c r="K48">
        <v>4000</v>
      </c>
      <c r="L48">
        <v>11935.6</v>
      </c>
      <c r="M48">
        <v>1280.45</v>
      </c>
      <c r="P48">
        <f t="shared" ref="P48:P54" si="3">G21/L48</f>
        <v>1.1009249639733236</v>
      </c>
    </row>
    <row r="49" spans="11:16">
      <c r="K49">
        <v>5000</v>
      </c>
      <c r="L49">
        <v>15206.4</v>
      </c>
      <c r="M49">
        <v>825.75</v>
      </c>
      <c r="P49">
        <f t="shared" si="3"/>
        <v>1.6680345117845117</v>
      </c>
    </row>
    <row r="50" spans="11:16">
      <c r="K50">
        <v>6000</v>
      </c>
      <c r="L50">
        <v>23481.4</v>
      </c>
      <c r="M50">
        <v>439.46</v>
      </c>
      <c r="P50">
        <f t="shared" si="3"/>
        <v>1.8672310850290015</v>
      </c>
    </row>
    <row r="51" spans="11:16">
      <c r="K51">
        <v>7000</v>
      </c>
      <c r="L51">
        <v>33514</v>
      </c>
      <c r="M51">
        <v>1330.29</v>
      </c>
      <c r="P51">
        <f t="shared" si="3"/>
        <v>2.0736289311929346</v>
      </c>
    </row>
    <row r="52" spans="11:16">
      <c r="K52">
        <v>8000</v>
      </c>
      <c r="L52">
        <v>41700.800000000003</v>
      </c>
      <c r="M52">
        <v>401.26</v>
      </c>
      <c r="P52">
        <f t="shared" si="3"/>
        <v>2.4874486820396733</v>
      </c>
    </row>
    <row r="53" spans="11:16">
      <c r="K53">
        <v>9000</v>
      </c>
      <c r="L53">
        <v>59883.4</v>
      </c>
      <c r="M53">
        <v>697.73</v>
      </c>
      <c r="P53">
        <f t="shared" si="3"/>
        <v>2.4802566320549602</v>
      </c>
    </row>
    <row r="54" spans="11:16">
      <c r="K54">
        <v>10000</v>
      </c>
      <c r="L54">
        <v>81445.399999999994</v>
      </c>
      <c r="M54">
        <v>945.36</v>
      </c>
      <c r="P54">
        <f t="shared" si="3"/>
        <v>2.4967229579571102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Ruler="0" topLeftCell="A19" workbookViewId="0">
      <selection activeCell="P45" sqref="P45"/>
    </sheetView>
  </sheetViews>
  <sheetFormatPr baseColWidth="10" defaultRowHeight="15" x14ac:dyDescent="0"/>
  <sheetData>
    <row r="1" spans="1:15">
      <c r="A1" t="s">
        <v>27</v>
      </c>
      <c r="B1" t="s">
        <v>36</v>
      </c>
      <c r="C1" t="s">
        <v>38</v>
      </c>
      <c r="E1" t="s">
        <v>39</v>
      </c>
      <c r="J1" t="s">
        <v>90</v>
      </c>
      <c r="K1">
        <v>6000</v>
      </c>
      <c r="L1">
        <v>6000</v>
      </c>
      <c r="M1">
        <v>1000</v>
      </c>
      <c r="N1">
        <v>5</v>
      </c>
      <c r="O1">
        <v>10</v>
      </c>
    </row>
    <row r="3" spans="1:15">
      <c r="B3" t="s">
        <v>34</v>
      </c>
      <c r="C3" t="s">
        <v>35</v>
      </c>
      <c r="E3" t="s">
        <v>34</v>
      </c>
      <c r="F3" t="s">
        <v>35</v>
      </c>
    </row>
    <row r="4" spans="1:15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15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15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15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15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15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15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15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  <row r="12" spans="1:15">
      <c r="I12">
        <f>MAX(I4:I11)</f>
        <v>1.8760782695157872</v>
      </c>
      <c r="J12">
        <f>MIN(I4:I11)</f>
        <v>1.8063159565182894</v>
      </c>
    </row>
    <row r="16" spans="1:15">
      <c r="E16" t="s">
        <v>74</v>
      </c>
    </row>
    <row r="18" spans="4:8">
      <c r="E18" t="s">
        <v>34</v>
      </c>
      <c r="F18" t="s">
        <v>35</v>
      </c>
    </row>
    <row r="19" spans="4:8">
      <c r="D19">
        <v>3000</v>
      </c>
      <c r="E19">
        <v>7253.6</v>
      </c>
      <c r="F19">
        <v>21.91</v>
      </c>
      <c r="H19">
        <f>E4/E19</f>
        <v>1.8830649608470276</v>
      </c>
    </row>
    <row r="20" spans="4:8">
      <c r="D20">
        <v>4000</v>
      </c>
      <c r="E20">
        <v>12785</v>
      </c>
      <c r="F20">
        <v>797.28</v>
      </c>
      <c r="H20">
        <f t="shared" ref="H20:H26" si="1">E5/E20</f>
        <v>1.9432459913961675</v>
      </c>
    </row>
    <row r="21" spans="4:8">
      <c r="D21">
        <v>5000</v>
      </c>
      <c r="E21">
        <v>16050.6</v>
      </c>
      <c r="F21">
        <v>509.86</v>
      </c>
      <c r="H21">
        <f t="shared" si="1"/>
        <v>2.4355600413691696</v>
      </c>
    </row>
    <row r="22" spans="4:8">
      <c r="D22">
        <v>6000</v>
      </c>
      <c r="E22">
        <v>23072</v>
      </c>
      <c r="F22">
        <v>834.28</v>
      </c>
      <c r="H22">
        <f t="shared" si="1"/>
        <v>2.4328710124826629</v>
      </c>
    </row>
    <row r="23" spans="4:8">
      <c r="D23">
        <v>7000</v>
      </c>
      <c r="E23">
        <v>31619.200000000001</v>
      </c>
      <c r="F23">
        <v>908.93</v>
      </c>
      <c r="H23">
        <f t="shared" si="1"/>
        <v>2.4270822791215463</v>
      </c>
    </row>
    <row r="24" spans="4:8">
      <c r="D24">
        <v>8000</v>
      </c>
      <c r="E24">
        <v>41506</v>
      </c>
      <c r="F24">
        <v>1403.99</v>
      </c>
      <c r="H24">
        <f t="shared" si="1"/>
        <v>2.4093046788416133</v>
      </c>
    </row>
    <row r="25" spans="4:8">
      <c r="D25">
        <v>9000</v>
      </c>
      <c r="E25">
        <v>52642.6</v>
      </c>
      <c r="F25">
        <v>1446.05</v>
      </c>
      <c r="H25">
        <f t="shared" si="1"/>
        <v>2.4107509887429575</v>
      </c>
    </row>
    <row r="26" spans="4:8">
      <c r="D26">
        <v>10000</v>
      </c>
      <c r="E26">
        <v>64719.8</v>
      </c>
      <c r="F26">
        <v>1188.5</v>
      </c>
      <c r="H26">
        <f t="shared" si="1"/>
        <v>2.4208511151146945</v>
      </c>
    </row>
    <row r="30" spans="4:8">
      <c r="E30" t="s">
        <v>89</v>
      </c>
    </row>
    <row r="32" spans="4:8">
      <c r="E32" t="s">
        <v>34</v>
      </c>
      <c r="F32" t="s">
        <v>35</v>
      </c>
    </row>
    <row r="33" spans="4:9">
      <c r="D33">
        <v>3000</v>
      </c>
      <c r="E33">
        <v>4032.8</v>
      </c>
      <c r="F33">
        <v>66.2</v>
      </c>
      <c r="I33">
        <f>E4/E33</f>
        <v>3.3869767903193808</v>
      </c>
    </row>
    <row r="34" spans="4:9">
      <c r="D34">
        <v>4000</v>
      </c>
      <c r="E34">
        <v>5966.2</v>
      </c>
      <c r="F34">
        <v>36.64</v>
      </c>
      <c r="I34">
        <f t="shared" ref="I34:I40" si="2">E5/E34</f>
        <v>4.1641916127518357</v>
      </c>
    </row>
    <row r="35" spans="4:9">
      <c r="D35">
        <v>5000</v>
      </c>
      <c r="E35">
        <v>8598.2000000000007</v>
      </c>
      <c r="F35">
        <v>47.58</v>
      </c>
      <c r="I35">
        <f t="shared" si="2"/>
        <v>4.5465562559605495</v>
      </c>
    </row>
    <row r="36" spans="4:9">
      <c r="D36">
        <v>6000</v>
      </c>
      <c r="E36">
        <v>12674.2</v>
      </c>
      <c r="F36">
        <v>729.58</v>
      </c>
      <c r="I36">
        <f t="shared" si="2"/>
        <v>4.4287765697243211</v>
      </c>
    </row>
    <row r="37" spans="4:9">
      <c r="D37">
        <v>7000</v>
      </c>
      <c r="E37">
        <v>17066.8</v>
      </c>
      <c r="F37">
        <v>588.82000000000005</v>
      </c>
      <c r="I37">
        <f t="shared" si="2"/>
        <v>4.4965898703916372</v>
      </c>
    </row>
    <row r="38" spans="4:9">
      <c r="D38">
        <v>8000</v>
      </c>
      <c r="E38">
        <v>22198.6</v>
      </c>
      <c r="F38">
        <v>733.77</v>
      </c>
      <c r="I38">
        <f t="shared" si="2"/>
        <v>4.5048156190030006</v>
      </c>
    </row>
    <row r="39" spans="4:9">
      <c r="D39">
        <v>9000</v>
      </c>
      <c r="E39">
        <v>28875.599999999999</v>
      </c>
      <c r="F39">
        <v>1379.13</v>
      </c>
      <c r="I39">
        <f t="shared" si="2"/>
        <v>4.3949978528584692</v>
      </c>
    </row>
    <row r="40" spans="4:9">
      <c r="D40">
        <v>10000</v>
      </c>
      <c r="E40">
        <v>35105.199999999997</v>
      </c>
      <c r="F40">
        <v>975.26</v>
      </c>
      <c r="I40">
        <f t="shared" si="2"/>
        <v>4.4630709980287824</v>
      </c>
    </row>
    <row r="44" spans="4:9">
      <c r="E44" t="s">
        <v>91</v>
      </c>
    </row>
    <row r="46" spans="4:9">
      <c r="E46" t="s">
        <v>34</v>
      </c>
      <c r="F46" t="s">
        <v>35</v>
      </c>
    </row>
    <row r="47" spans="4:9">
      <c r="D47">
        <v>3000</v>
      </c>
      <c r="E47">
        <v>3547</v>
      </c>
      <c r="F47">
        <v>186.06</v>
      </c>
      <c r="I47">
        <f>E4/E47</f>
        <v>3.8508598815900763</v>
      </c>
    </row>
    <row r="48" spans="4:9">
      <c r="D48">
        <v>4000</v>
      </c>
      <c r="E48">
        <v>5545.2</v>
      </c>
      <c r="F48">
        <v>197.84</v>
      </c>
      <c r="I48">
        <f t="shared" ref="I48:I54" si="3">E5/E48</f>
        <v>4.4803433600230838</v>
      </c>
    </row>
    <row r="49" spans="4:9">
      <c r="D49">
        <v>5000</v>
      </c>
      <c r="E49">
        <v>8037</v>
      </c>
      <c r="F49">
        <v>204.39</v>
      </c>
      <c r="I49">
        <f t="shared" si="3"/>
        <v>4.8640288664924718</v>
      </c>
    </row>
    <row r="50" spans="4:9">
      <c r="D50">
        <v>6000</v>
      </c>
      <c r="E50">
        <v>11512.4</v>
      </c>
      <c r="F50">
        <v>682.29</v>
      </c>
      <c r="I50">
        <f t="shared" si="3"/>
        <v>4.8757166186025502</v>
      </c>
    </row>
    <row r="51" spans="4:9">
      <c r="D51">
        <v>7000</v>
      </c>
      <c r="E51">
        <v>14820</v>
      </c>
      <c r="F51">
        <v>219.23</v>
      </c>
      <c r="I51">
        <f t="shared" si="3"/>
        <v>5.1782995951417004</v>
      </c>
    </row>
    <row r="52" spans="4:9">
      <c r="D52">
        <v>8000</v>
      </c>
      <c r="E52">
        <v>19269.8</v>
      </c>
      <c r="F52">
        <v>289.45999999999998</v>
      </c>
      <c r="I52">
        <f t="shared" si="3"/>
        <v>5.1894985936543199</v>
      </c>
    </row>
    <row r="53" spans="4:9">
      <c r="D53">
        <v>9000</v>
      </c>
      <c r="E53">
        <v>23931.8</v>
      </c>
      <c r="F53">
        <v>144.66</v>
      </c>
      <c r="I53">
        <f t="shared" si="3"/>
        <v>5.3029107714421819</v>
      </c>
    </row>
    <row r="54" spans="4:9">
      <c r="D54">
        <v>10000</v>
      </c>
      <c r="E54">
        <v>29993.200000000001</v>
      </c>
      <c r="F54">
        <v>300.87</v>
      </c>
      <c r="I54">
        <f t="shared" si="3"/>
        <v>5.2237507168291479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56</v>
      </c>
      <c r="B1" t="s">
        <v>50</v>
      </c>
      <c r="E1" t="s">
        <v>48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57</v>
      </c>
      <c r="B2">
        <v>219360</v>
      </c>
      <c r="E2" t="s">
        <v>41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42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44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45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46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34</v>
      </c>
      <c r="C7" t="s">
        <v>35</v>
      </c>
      <c r="E7" t="s">
        <v>47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51</v>
      </c>
      <c r="D10" t="s">
        <v>52</v>
      </c>
      <c r="F10" t="s">
        <v>53</v>
      </c>
      <c r="H10" t="s">
        <v>54</v>
      </c>
      <c r="J10" t="s">
        <v>55</v>
      </c>
    </row>
    <row r="11" spans="1:14">
      <c r="B11" t="s">
        <v>49</v>
      </c>
      <c r="C11" t="s">
        <v>35</v>
      </c>
      <c r="D11" t="s">
        <v>49</v>
      </c>
      <c r="E11" t="s">
        <v>35</v>
      </c>
      <c r="F11" t="s">
        <v>49</v>
      </c>
      <c r="G11" t="s">
        <v>35</v>
      </c>
      <c r="H11" t="s">
        <v>49</v>
      </c>
      <c r="I11" t="s">
        <v>35</v>
      </c>
      <c r="J11" t="s">
        <v>49</v>
      </c>
      <c r="K11" t="s">
        <v>35</v>
      </c>
    </row>
    <row r="12" spans="1:14">
      <c r="A12" t="s">
        <v>41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42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44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45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46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47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63</v>
      </c>
      <c r="B24">
        <v>307200000</v>
      </c>
      <c r="C24">
        <f>B24/1024/1024</f>
        <v>292.96875</v>
      </c>
    </row>
    <row r="25" spans="1:14">
      <c r="A25" t="s">
        <v>64</v>
      </c>
      <c r="B25">
        <v>172800000</v>
      </c>
      <c r="C25">
        <f t="shared" ref="C25:C29" si="1">B25/1024/1024</f>
        <v>164.794921875</v>
      </c>
    </row>
    <row r="26" spans="1:14">
      <c r="A26" t="s">
        <v>65</v>
      </c>
      <c r="B26">
        <v>1600000</v>
      </c>
      <c r="C26">
        <f t="shared" si="1"/>
        <v>1.52587890625</v>
      </c>
    </row>
    <row r="27" spans="1:14">
      <c r="A27" t="s">
        <v>66</v>
      </c>
      <c r="B27">
        <v>6400000</v>
      </c>
      <c r="C27">
        <f t="shared" si="1"/>
        <v>6.103515625</v>
      </c>
    </row>
    <row r="28" spans="1:14">
      <c r="A28" t="s">
        <v>46</v>
      </c>
      <c r="B28">
        <v>120003200</v>
      </c>
      <c r="C28">
        <f>B28/1000/1000</f>
        <v>120.00319999999999</v>
      </c>
    </row>
    <row r="29" spans="1:14">
      <c r="A29" t="s">
        <v>47</v>
      </c>
      <c r="B29">
        <v>4608000</v>
      </c>
      <c r="C29">
        <f t="shared" si="1"/>
        <v>4.39453125</v>
      </c>
    </row>
    <row r="58" spans="5:6">
      <c r="E58" t="s">
        <v>40</v>
      </c>
    </row>
    <row r="59" spans="5:6">
      <c r="E59" t="s">
        <v>43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workbookViewId="0">
      <selection activeCell="B8" sqref="B8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3">
      <c r="A1" t="s">
        <v>58</v>
      </c>
      <c r="B1" t="s">
        <v>50</v>
      </c>
    </row>
    <row r="2" spans="1:3">
      <c r="A2" t="s">
        <v>59</v>
      </c>
      <c r="B2">
        <v>127923</v>
      </c>
    </row>
    <row r="3" spans="1:3">
      <c r="A3" t="s">
        <v>61</v>
      </c>
      <c r="B3">
        <v>121524</v>
      </c>
    </row>
    <row r="4" spans="1:3">
      <c r="B4">
        <v>123627</v>
      </c>
    </row>
    <row r="7" spans="1:3">
      <c r="B7" t="s">
        <v>34</v>
      </c>
      <c r="C7" t="s">
        <v>35</v>
      </c>
    </row>
    <row r="8" spans="1:3">
      <c r="B8">
        <f>AVERAGE(B2:B6)</f>
        <v>124358</v>
      </c>
      <c r="C8">
        <f>STDEV(B2:B6)</f>
        <v>3261.5289359439998</v>
      </c>
    </row>
    <row r="12" spans="1:3">
      <c r="A12" t="s">
        <v>60</v>
      </c>
      <c r="B12" t="s">
        <v>50</v>
      </c>
    </row>
    <row r="13" spans="1:3">
      <c r="A13" t="s">
        <v>59</v>
      </c>
      <c r="B13">
        <v>67691</v>
      </c>
    </row>
    <row r="14" spans="1:3">
      <c r="A14" t="s">
        <v>61</v>
      </c>
      <c r="B14">
        <v>66210</v>
      </c>
    </row>
    <row r="15" spans="1:3">
      <c r="A15" t="s">
        <v>62</v>
      </c>
      <c r="B15">
        <v>62268</v>
      </c>
    </row>
    <row r="16" spans="1:3">
      <c r="B16">
        <v>57949</v>
      </c>
    </row>
    <row r="17" spans="2:8">
      <c r="B17">
        <v>54772</v>
      </c>
    </row>
    <row r="18" spans="2:8">
      <c r="B18" t="s">
        <v>34</v>
      </c>
      <c r="C18" t="s">
        <v>35</v>
      </c>
    </row>
    <row r="19" spans="2:8">
      <c r="B19">
        <f>AVERAGE(B13:B17)</f>
        <v>61778</v>
      </c>
      <c r="C19">
        <f>STDEV(B13:B17)</f>
        <v>5444.9878328606028</v>
      </c>
      <c r="F19">
        <v>219215.4</v>
      </c>
      <c r="G19">
        <v>124358</v>
      </c>
      <c r="H19">
        <v>61778</v>
      </c>
    </row>
    <row r="20" spans="2:8">
      <c r="F20">
        <v>1</v>
      </c>
      <c r="G20">
        <f>G19/F19</f>
        <v>0.56728678733337168</v>
      </c>
      <c r="H20">
        <f>H19/F19</f>
        <v>0.28181414261954224</v>
      </c>
    </row>
    <row r="21" spans="2:8">
      <c r="F21">
        <v>1</v>
      </c>
      <c r="G21">
        <f>F20/G20</f>
        <v>1.7627768217565416</v>
      </c>
      <c r="H21">
        <f>F20/H20</f>
        <v>3.5484379552591538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showRuler="0" workbookViewId="0">
      <selection activeCell="G21" sqref="G21"/>
    </sheetView>
  </sheetViews>
  <sheetFormatPr baseColWidth="10" defaultRowHeight="15" x14ac:dyDescent="0"/>
  <cols>
    <col min="1" max="1" width="36" bestFit="1" customWidth="1"/>
  </cols>
  <sheetData>
    <row r="2" spans="1:7">
      <c r="A2" t="s">
        <v>81</v>
      </c>
      <c r="B2">
        <v>219215.4</v>
      </c>
      <c r="C2">
        <v>365.30507798277318</v>
      </c>
    </row>
    <row r="5" spans="1:7">
      <c r="A5" t="s">
        <v>82</v>
      </c>
      <c r="B5" s="1"/>
      <c r="C5" s="1"/>
      <c r="D5" s="1"/>
      <c r="E5" s="1"/>
      <c r="F5" s="1" t="s">
        <v>73</v>
      </c>
    </row>
    <row r="6" spans="1:7">
      <c r="A6" s="1"/>
      <c r="B6">
        <v>166687</v>
      </c>
      <c r="C6" s="1"/>
      <c r="D6" s="1"/>
      <c r="E6" s="1"/>
      <c r="F6" s="1">
        <v>155297</v>
      </c>
    </row>
    <row r="7" spans="1:7">
      <c r="A7" s="1"/>
      <c r="B7" s="1">
        <v>176794</v>
      </c>
      <c r="C7" s="1"/>
      <c r="D7" s="1"/>
      <c r="E7" s="1"/>
      <c r="F7" s="1">
        <v>157152</v>
      </c>
    </row>
    <row r="8" spans="1:7">
      <c r="A8" s="1"/>
      <c r="B8" s="1">
        <v>172714</v>
      </c>
      <c r="C8" s="1"/>
      <c r="D8" s="1"/>
      <c r="E8" s="1"/>
      <c r="F8" s="1">
        <v>155995</v>
      </c>
    </row>
    <row r="9" spans="1:7">
      <c r="A9" s="1"/>
      <c r="B9" s="1">
        <v>177936</v>
      </c>
      <c r="C9" s="1"/>
      <c r="D9" s="1"/>
      <c r="E9" s="1"/>
      <c r="F9" s="1">
        <v>147771</v>
      </c>
    </row>
    <row r="10" spans="1:7">
      <c r="A10" s="1"/>
      <c r="B10" s="1">
        <v>160456</v>
      </c>
      <c r="C10" s="1"/>
      <c r="D10" s="1"/>
      <c r="E10" s="1"/>
      <c r="F10" s="1">
        <v>155449</v>
      </c>
    </row>
    <row r="11" spans="1:7">
      <c r="A11" s="1"/>
      <c r="C11" s="1"/>
      <c r="D11" s="1"/>
      <c r="E11" s="1"/>
    </row>
    <row r="12" spans="1:7">
      <c r="A12" s="1"/>
      <c r="C12" s="1"/>
      <c r="D12" s="1"/>
      <c r="E12" s="1"/>
      <c r="F12" s="1"/>
    </row>
    <row r="13" spans="1:7">
      <c r="A13" s="1"/>
      <c r="B13" s="1"/>
      <c r="C13" s="1"/>
      <c r="D13" s="1"/>
      <c r="E13" s="1"/>
      <c r="F13" s="1"/>
    </row>
    <row r="14" spans="1:7">
      <c r="A14" s="1"/>
      <c r="B14" s="1"/>
      <c r="C14" s="1"/>
      <c r="D14" s="1"/>
      <c r="E14" s="1"/>
      <c r="F14" s="1"/>
    </row>
    <row r="15" spans="1:7">
      <c r="A15" s="1"/>
      <c r="B15" s="1">
        <f>AVERAGE(B5:B13)</f>
        <v>170917.4</v>
      </c>
      <c r="C15" s="1">
        <f>STDEV(B5:B13)</f>
        <v>7320.5211426509795</v>
      </c>
      <c r="D15" s="1"/>
      <c r="E15" s="1"/>
      <c r="F15" s="1">
        <f>AVERAGE(F6:F13)</f>
        <v>154332.79999999999</v>
      </c>
      <c r="G15">
        <f>STDEV(F6:F12)</f>
        <v>3739.7727471064336</v>
      </c>
    </row>
    <row r="16" spans="1:7">
      <c r="A16" s="1"/>
      <c r="B16" s="1"/>
      <c r="C16" s="1"/>
      <c r="D16" s="1"/>
      <c r="E16" s="1"/>
      <c r="F16" s="1"/>
    </row>
    <row r="17" spans="1:7">
      <c r="A17" s="1"/>
      <c r="B17" s="1">
        <f>B2/B15</f>
        <v>1.2825809426073647</v>
      </c>
      <c r="C17" s="1"/>
      <c r="D17" s="1"/>
      <c r="E17" s="1"/>
      <c r="F17" s="1">
        <f>B2/F15</f>
        <v>1.4204070683613594</v>
      </c>
    </row>
    <row r="18" spans="1:7">
      <c r="A18" s="1"/>
      <c r="B18" s="1"/>
      <c r="C18" s="1"/>
      <c r="D18" s="1"/>
      <c r="E18" s="1"/>
      <c r="F18" s="1"/>
    </row>
    <row r="19" spans="1:7">
      <c r="A19" s="1"/>
      <c r="B19" s="1"/>
      <c r="C19" s="1"/>
      <c r="D19" s="1"/>
      <c r="E19" s="1"/>
      <c r="F19" s="1"/>
    </row>
    <row r="22" spans="1:7">
      <c r="A22" t="s">
        <v>79</v>
      </c>
      <c r="B22" t="s">
        <v>80</v>
      </c>
      <c r="F22" t="s">
        <v>73</v>
      </c>
    </row>
    <row r="23" spans="1:7">
      <c r="B23" s="1">
        <v>143516</v>
      </c>
      <c r="F23">
        <v>117735</v>
      </c>
    </row>
    <row r="24" spans="1:7">
      <c r="B24">
        <v>147779</v>
      </c>
      <c r="F24">
        <v>121556</v>
      </c>
    </row>
    <row r="25" spans="1:7">
      <c r="B25">
        <v>138683</v>
      </c>
      <c r="F25">
        <v>120751</v>
      </c>
    </row>
    <row r="26" spans="1:7">
      <c r="B26">
        <v>136432</v>
      </c>
      <c r="F26">
        <v>122354</v>
      </c>
    </row>
    <row r="27" spans="1:7">
      <c r="B27">
        <v>139137</v>
      </c>
      <c r="F27">
        <v>116938</v>
      </c>
    </row>
    <row r="29" spans="1:7">
      <c r="B29">
        <f>AVERAGE(B23:B27)</f>
        <v>141109.4</v>
      </c>
      <c r="C29">
        <f>STDEV(B23:B27)</f>
        <v>4525.7910137345052</v>
      </c>
      <c r="F29">
        <f>AVERAGE(F23:F27)</f>
        <v>119866.8</v>
      </c>
      <c r="G29">
        <f>STDEV(F23:F27)</f>
        <v>2394.9849060067163</v>
      </c>
    </row>
    <row r="30" spans="1:7">
      <c r="B30">
        <f>B2/B29</f>
        <v>1.5535137985137772</v>
      </c>
    </row>
    <row r="31" spans="1:7">
      <c r="F31">
        <f>B2/F29</f>
        <v>1.8288249957452771</v>
      </c>
    </row>
    <row r="35" spans="1:7">
      <c r="A35" t="s">
        <v>83</v>
      </c>
      <c r="B35" t="s">
        <v>80</v>
      </c>
      <c r="F35" t="s">
        <v>73</v>
      </c>
    </row>
    <row r="36" spans="1:7">
      <c r="B36">
        <v>140290</v>
      </c>
      <c r="F36">
        <v>122022</v>
      </c>
    </row>
    <row r="37" spans="1:7">
      <c r="B37">
        <v>141798</v>
      </c>
      <c r="F37">
        <v>120328</v>
      </c>
    </row>
    <row r="38" spans="1:7">
      <c r="B38">
        <v>138602</v>
      </c>
      <c r="F38">
        <v>120435</v>
      </c>
    </row>
    <row r="39" spans="1:7">
      <c r="B39">
        <v>131204</v>
      </c>
      <c r="F39">
        <v>124068</v>
      </c>
    </row>
    <row r="40" spans="1:7">
      <c r="B40">
        <v>135778</v>
      </c>
      <c r="F40">
        <v>115408</v>
      </c>
    </row>
    <row r="42" spans="1:7">
      <c r="B42">
        <f>AVERAGE(B36:B40)</f>
        <v>137534.39999999999</v>
      </c>
      <c r="C42">
        <f>STDEV(B36:B40)</f>
        <v>4185.3999569933576</v>
      </c>
      <c r="F42">
        <f>AVERAGE(F36:F40)</f>
        <v>120452.2</v>
      </c>
      <c r="G42">
        <f>STDEV(F36:F40)</f>
        <v>3201.4823441649651</v>
      </c>
    </row>
    <row r="44" spans="1:7">
      <c r="B44">
        <f>B2/B42</f>
        <v>1.5938950546190627</v>
      </c>
      <c r="F44">
        <f>B2/F42</f>
        <v>1.8199368712236057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  <vt:lpstr>EC2 Hybrid Network Measurement</vt:lpstr>
      <vt:lpstr>Stacked Network</vt:lpstr>
      <vt:lpstr>LowDataBenchmark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2017-02-20T09:01:40Z</dcterms:modified>
</cp:coreProperties>
</file>