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drive.homedepot.com/personal/david_fernandez_homedepot_com/Documents/Desktop/Wyzant/"/>
    </mc:Choice>
  </mc:AlternateContent>
  <xr:revisionPtr revIDLastSave="232" documentId="13_ncr:1_{7410AAD9-EF18-4D28-8AC9-39C5D5529C61}" xr6:coauthVersionLast="45" xr6:coauthVersionMax="45" xr10:uidLastSave="{F07E3726-13A9-4B00-8E49-21BFB1E1DFDF}"/>
  <bookViews>
    <workbookView xWindow="-120" yWindow="-120" windowWidth="25440" windowHeight="15390" xr2:uid="{106626E5-4674-4EA6-BA0C-243EA265183E}"/>
  </bookViews>
  <sheets>
    <sheet name="Final Data" sheetId="3" r:id="rId1"/>
    <sheet name="Sheet1" sheetId="1" r:id="rId2"/>
    <sheet name="Deatailed Career Comparision" sheetId="2" r:id="rId3"/>
  </sheets>
  <definedNames>
    <definedName name="ExternalData_1" localSheetId="0" hidden="1">'Final Data'!$A$1:$D$73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C17" i="1"/>
  <c r="D15" i="1"/>
  <c r="C15" i="1"/>
  <c r="D14" i="1"/>
  <c r="C14" i="1"/>
  <c r="C6" i="1" l="1"/>
  <c r="D5" i="1"/>
  <c r="C5" i="1"/>
  <c r="D4" i="1"/>
  <c r="C4" i="1"/>
  <c r="D3" i="1"/>
  <c r="D7" i="1" s="1"/>
  <c r="B72" i="2"/>
  <c r="C71" i="2"/>
  <c r="B71" i="2"/>
  <c r="B73" i="2" s="1"/>
  <c r="C70" i="2"/>
  <c r="B70" i="2"/>
  <c r="C69" i="2"/>
  <c r="C73" i="2" s="1"/>
  <c r="C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03D585-2B45-41AB-BE28-080B3DF44E0A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<sst xmlns="http://schemas.openxmlformats.org/spreadsheetml/2006/main" count="445" uniqueCount="123">
  <si>
    <t>Location</t>
  </si>
  <si>
    <t>Stanford, CA</t>
  </si>
  <si>
    <t>Boston, MA</t>
  </si>
  <si>
    <t>Tuition (Single, Per Year)</t>
  </si>
  <si>
    <t>(COURSE &amp; PROGRAM MATERIALS FEE)</t>
  </si>
  <si>
    <t>Length of Program</t>
  </si>
  <si>
    <t>2 Years</t>
  </si>
  <si>
    <t>Acceptance Rate(2020)</t>
  </si>
  <si>
    <t>Women</t>
  </si>
  <si>
    <t>International</t>
  </si>
  <si>
    <t xml:space="preserve">Average Work Experience  </t>
  </si>
  <si>
    <t>4.7 years</t>
  </si>
  <si>
    <t>Application Deadline</t>
  </si>
  <si>
    <t xml:space="preserve">Harvard </t>
  </si>
  <si>
    <t xml:space="preserve">Stanford </t>
  </si>
  <si>
    <t xml:space="preserve">Class Size  (2020) </t>
  </si>
  <si>
    <t>US Student of Color/Minority</t>
  </si>
  <si>
    <t>Career(2019)</t>
  </si>
  <si>
    <t xml:space="preserve">stanford </t>
  </si>
  <si>
    <t>Job offers within three months of graduation</t>
  </si>
  <si>
    <t>Median Base Salary</t>
  </si>
  <si>
    <t>Mean Sign-on Bonus</t>
  </si>
  <si>
    <t>Placement Statistics by major Functions</t>
  </si>
  <si>
    <t>Consulting</t>
  </si>
  <si>
    <t>Business Development</t>
  </si>
  <si>
    <t>N/A</t>
  </si>
  <si>
    <t>Finance</t>
  </si>
  <si>
    <t>General Management</t>
  </si>
  <si>
    <t>Marketing</t>
  </si>
  <si>
    <t>Strategic Planning</t>
  </si>
  <si>
    <t>Operations/Logistics</t>
  </si>
  <si>
    <t>Other</t>
  </si>
  <si>
    <t>Human Resource</t>
  </si>
  <si>
    <t>&lt;1</t>
  </si>
  <si>
    <t>Others</t>
  </si>
  <si>
    <t>Class of 2020 Intership Average Monthly Median Base Salary</t>
  </si>
  <si>
    <t>Consulting Intern</t>
  </si>
  <si>
    <t xml:space="preserve">Finance Intern </t>
  </si>
  <si>
    <t xml:space="preserve">Living Allowance Provided by the Insititution </t>
  </si>
  <si>
    <t xml:space="preserve">Health Fee and Insurance </t>
  </si>
  <si>
    <t xml:space="preserve">Overall Cost </t>
  </si>
  <si>
    <t xml:space="preserve">Avg Living Expenses Provided by seconday source </t>
  </si>
  <si>
    <t>Average GPA</t>
  </si>
  <si>
    <t>Averge GMAT</t>
  </si>
  <si>
    <t>QS World University Ranking</t>
  </si>
  <si>
    <t>US News Ranking</t>
  </si>
  <si>
    <t>Global Ranking 2020</t>
  </si>
  <si>
    <t>Financial Times</t>
  </si>
  <si>
    <t>&lt;1%</t>
  </si>
  <si>
    <t xml:space="preserve">Median Base Salary </t>
  </si>
  <si>
    <t>Median</t>
  </si>
  <si>
    <t>Signing</t>
  </si>
  <si>
    <t>Bonus</t>
  </si>
  <si>
    <t>Median Signing On Bonus</t>
  </si>
  <si>
    <t>Consumer Products</t>
  </si>
  <si>
    <t>*</t>
  </si>
  <si>
    <t>Entertainment / Media</t>
  </si>
  <si>
    <t>Financial Services</t>
  </si>
  <si>
    <t>Investment Banking / Sales &amp; Trading</t>
  </si>
  <si>
    <t>Investment Management / Hedge Fund</t>
  </si>
  <si>
    <t>Venture Capital / Private Equity / LBO</t>
  </si>
  <si>
    <t>Other Financial Services</t>
  </si>
  <si>
    <t>Health Care</t>
  </si>
  <si>
    <t>Biomed / Pharmaceutical</t>
  </si>
  <si>
    <t>Health-Related Services</t>
  </si>
  <si>
    <t>Manufacturing</t>
  </si>
  <si>
    <t>Aero / Auto / Transport Equipment</t>
  </si>
  <si>
    <t>Cleantech</t>
  </si>
  <si>
    <t>Energy / Extractive Minerals</t>
  </si>
  <si>
    <t>Highly Diversified</t>
  </si>
  <si>
    <t>Other Manufacturing</t>
  </si>
  <si>
    <t>Nonprofit / Government</t>
  </si>
  <si>
    <t>Government</t>
  </si>
  <si>
    <t>Nonprofit</t>
  </si>
  <si>
    <t>Retail / Trading</t>
  </si>
  <si>
    <t>Services</t>
  </si>
  <si>
    <t>Real Estate</t>
  </si>
  <si>
    <t>Other Services</t>
  </si>
  <si>
    <t>Technology</t>
  </si>
  <si>
    <t>Consumer Electronics</t>
  </si>
  <si>
    <t>E-Commerce</t>
  </si>
  <si>
    <t>Equipment / Hardware / Networking</t>
  </si>
  <si>
    <t>Internet Services</t>
  </si>
  <si>
    <t>Software</t>
  </si>
  <si>
    <t>Other Technology</t>
  </si>
  <si>
    <t>ALL INDUSTRIES</t>
  </si>
  <si>
    <t>%</t>
  </si>
  <si>
    <t>Category</t>
  </si>
  <si>
    <t>Category 1</t>
  </si>
  <si>
    <t>Category 2</t>
  </si>
  <si>
    <t>Tuition</t>
  </si>
  <si>
    <t>Materials Fee</t>
  </si>
  <si>
    <t>Total Cost</t>
  </si>
  <si>
    <t>Class Size</t>
  </si>
  <si>
    <t>Acceptance Rate</t>
  </si>
  <si>
    <t>GPA</t>
  </si>
  <si>
    <t>GMAT</t>
  </si>
  <si>
    <t>Minorities</t>
  </si>
  <si>
    <t xml:space="preserve">Work Experience  </t>
  </si>
  <si>
    <t>Job offers</t>
  </si>
  <si>
    <t>Intership Salary</t>
  </si>
  <si>
    <t>Cost</t>
  </si>
  <si>
    <t>Program Info</t>
  </si>
  <si>
    <t>Admission</t>
  </si>
  <si>
    <t>Result</t>
  </si>
  <si>
    <t>Job Type</t>
  </si>
  <si>
    <t>Ranking</t>
  </si>
  <si>
    <t>Men</t>
  </si>
  <si>
    <t>Domestic</t>
  </si>
  <si>
    <t>Non-Minorities</t>
  </si>
  <si>
    <t>School</t>
  </si>
  <si>
    <t>Value</t>
  </si>
  <si>
    <t>Media/Ent</t>
  </si>
  <si>
    <t>Retail</t>
  </si>
  <si>
    <t>Logistics/Manufacturing</t>
  </si>
  <si>
    <t>http://rankings.ft.com/businessschoolrankings/global-mba-ranking-2020</t>
  </si>
  <si>
    <t>PHD Faculty</t>
  </si>
  <si>
    <t>2018</t>
  </si>
  <si>
    <t>2019</t>
  </si>
  <si>
    <t>2020</t>
  </si>
  <si>
    <t>Gender Demographic</t>
  </si>
  <si>
    <t>Country Demographic</t>
  </si>
  <si>
    <t>Race Demographic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</si>
</sst>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231F2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6" fontId="1" fillId="0" borderId="1" xfId="0" applyNumberFormat="1" applyFont="1" applyBorder="1" applyAlignment="1">
      <alignment horizontal="left" vertical="center" wrapText="1"/>
    </xf>
    <xf numFmtId="10" fontId="0" fillId="0" borderId="1" xfId="0" applyNumberFormat="1" applyFont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6" fontId="0" fillId="0" borderId="1" xfId="0" applyNumberFormat="1" applyFont="1" applyBorder="1" applyAlignment="1">
      <alignment horizontal="left" vertical="center" wrapText="1"/>
    </xf>
    <xf numFmtId="16" fontId="0" fillId="0" borderId="1" xfId="0" applyNumberFormat="1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/>
    </xf>
    <xf numFmtId="6" fontId="0" fillId="0" borderId="1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3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44" fontId="1" fillId="0" borderId="1" xfId="1" applyFont="1" applyBorder="1" applyAlignment="1">
      <alignment horizontal="left" vertical="center" wrapText="1"/>
    </xf>
    <xf numFmtId="44" fontId="0" fillId="0" borderId="1" xfId="1" applyFont="1" applyBorder="1" applyAlignment="1">
      <alignment horizontal="left" vertical="center" wrapText="1"/>
    </xf>
    <xf numFmtId="9" fontId="0" fillId="0" borderId="2" xfId="0" applyNumberFormat="1" applyFont="1" applyBorder="1" applyAlignment="1">
      <alignment horizontal="left" vertical="center"/>
    </xf>
    <xf numFmtId="0" fontId="0" fillId="0" borderId="0" xfId="0" applyNumberFormat="1"/>
    <xf numFmtId="9" fontId="0" fillId="0" borderId="1" xfId="2" applyFont="1" applyBorder="1" applyAlignment="1">
      <alignment horizontal="left" vertical="center"/>
    </xf>
    <xf numFmtId="9" fontId="0" fillId="0" borderId="8" xfId="2" applyFont="1" applyBorder="1" applyAlignment="1">
      <alignment horizontal="left" vertical="center"/>
    </xf>
    <xf numFmtId="9" fontId="0" fillId="0" borderId="9" xfId="2" applyFont="1" applyBorder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11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BF9FB"/>
      <color rgb="FFE2F8FA"/>
      <color rgb="FFD8F6F8"/>
      <color rgb="FFBCE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65B000-727F-4B2D-BC1B-99E69A884F31}" autoFormatId="16" applyNumberFormats="0" applyBorderFormats="0" applyFontFormats="0" applyPatternFormats="0" applyAlignmentFormats="0" applyWidthHeightFormats="0">
  <queryTableRefresh nextId="5">
    <queryTableFields count="4">
      <queryTableField id="1" name="Category 1" tableColumnId="1"/>
      <queryTableField id="2" name="Category 2" tableColumnId="2"/>
      <queryTableField id="3" name="School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32E5D6-CECD-46C9-A9F1-EAD4F6B6EBA1}" name="Table1_2" displayName="Table1_2" ref="A1:D73" tableType="queryTable" totalsRowShown="0">
  <autoFilter ref="A1:D73" xr:uid="{4EF43CFB-3976-483B-9021-066895EDBB30}"/>
  <tableColumns count="4">
    <tableColumn id="1" xr3:uid="{0928F7F8-51F9-4F4D-A2E0-9952963C8590}" uniqueName="1" name="Category 1" queryTableFieldId="1" dataDxfId="2"/>
    <tableColumn id="2" xr3:uid="{F1E17F91-05DC-4EE5-A641-F073898C9F87}" uniqueName="2" name="Category 2" queryTableFieldId="2" dataDxfId="1"/>
    <tableColumn id="3" xr3:uid="{A8890877-9783-4784-8B30-296EB9CAA3A9}" uniqueName="3" name="School" queryTableFieldId="3" dataDxfId="0"/>
    <tableColumn id="4" xr3:uid="{DC1B872E-B12E-4A45-A3DE-82E28FC66D24}" uniqueName="4" name="Valu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8E1DCF-11CC-412C-8CC9-4E83D8AE536F}" name="Table1" displayName="Table1" ref="A1:D37" totalsRowShown="0" headerRowDxfId="10" headerRowBorderDxfId="9" tableBorderDxfId="8" totalsRowBorderDxfId="7">
  <autoFilter ref="A1:D37" xr:uid="{625A27C4-BA9D-4278-A465-E5AC7B8ADC36}"/>
  <tableColumns count="4">
    <tableColumn id="1" xr3:uid="{5B94FD8F-9391-4C08-8695-A0917D214912}" name="Category 1" dataDxfId="6"/>
    <tableColumn id="4" xr3:uid="{E5765670-8965-4F39-8D6E-4201CAA81BEB}" name="Category 2" dataDxfId="5"/>
    <tableColumn id="2" xr3:uid="{2B85B2F3-786B-47EF-9E3B-B512D0640958}" name="Stanford " dataDxfId="4"/>
    <tableColumn id="3" xr3:uid="{00C115F8-C227-4EA5-9EE7-4A4AC01A4B55}" name="Harvard 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2894-569E-4D66-B02D-727662C5917F}">
  <dimension ref="A1:D73"/>
  <sheetViews>
    <sheetView tabSelected="1" topLeftCell="A40" workbookViewId="0">
      <selection activeCell="A61" sqref="A61"/>
    </sheetView>
  </sheetViews>
  <sheetFormatPr defaultRowHeight="14.4" x14ac:dyDescent="0.55000000000000004"/>
  <cols>
    <col min="1" max="1" width="42.578125" bestFit="1" customWidth="1"/>
    <col min="2" max="2" width="18.734375" bestFit="1" customWidth="1"/>
    <col min="3" max="3" width="8.47265625" bestFit="1" customWidth="1"/>
    <col min="4" max="4" width="7.83984375" bestFit="1" customWidth="1"/>
  </cols>
  <sheetData>
    <row r="1" spans="1:4" x14ac:dyDescent="0.55000000000000004">
      <c r="A1" t="s">
        <v>88</v>
      </c>
      <c r="B1" t="s">
        <v>89</v>
      </c>
      <c r="C1" t="s">
        <v>110</v>
      </c>
      <c r="D1" t="s">
        <v>111</v>
      </c>
    </row>
    <row r="2" spans="1:4" x14ac:dyDescent="0.55000000000000004">
      <c r="A2" s="28" t="s">
        <v>90</v>
      </c>
      <c r="B2" s="28" t="s">
        <v>101</v>
      </c>
      <c r="C2" s="28" t="s">
        <v>14</v>
      </c>
      <c r="D2">
        <v>74706</v>
      </c>
    </row>
    <row r="3" spans="1:4" x14ac:dyDescent="0.55000000000000004">
      <c r="A3" s="28" t="s">
        <v>90</v>
      </c>
      <c r="B3" s="28" t="s">
        <v>101</v>
      </c>
      <c r="C3" s="28" t="s">
        <v>13</v>
      </c>
      <c r="D3">
        <v>73440</v>
      </c>
    </row>
    <row r="4" spans="1:4" x14ac:dyDescent="0.55000000000000004">
      <c r="A4" s="28" t="s">
        <v>38</v>
      </c>
      <c r="B4" s="28" t="s">
        <v>101</v>
      </c>
      <c r="C4" s="28" t="s">
        <v>14</v>
      </c>
      <c r="D4">
        <v>33693</v>
      </c>
    </row>
    <row r="5" spans="1:4" x14ac:dyDescent="0.55000000000000004">
      <c r="A5" s="28" t="s">
        <v>38</v>
      </c>
      <c r="B5" s="28" t="s">
        <v>101</v>
      </c>
      <c r="C5" s="28" t="s">
        <v>13</v>
      </c>
      <c r="D5">
        <v>30700</v>
      </c>
    </row>
    <row r="6" spans="1:4" x14ac:dyDescent="0.55000000000000004">
      <c r="A6" s="28" t="s">
        <v>41</v>
      </c>
      <c r="B6" s="28" t="s">
        <v>101</v>
      </c>
      <c r="C6" s="28" t="s">
        <v>14</v>
      </c>
      <c r="D6">
        <v>80472</v>
      </c>
    </row>
    <row r="7" spans="1:4" x14ac:dyDescent="0.55000000000000004">
      <c r="A7" s="28" t="s">
        <v>41</v>
      </c>
      <c r="B7" s="28" t="s">
        <v>101</v>
      </c>
      <c r="C7" s="28" t="s">
        <v>13</v>
      </c>
      <c r="D7">
        <v>44700</v>
      </c>
    </row>
    <row r="8" spans="1:4" x14ac:dyDescent="0.55000000000000004">
      <c r="A8" s="28" t="s">
        <v>39</v>
      </c>
      <c r="B8" s="28" t="s">
        <v>101</v>
      </c>
      <c r="C8" s="28" t="s">
        <v>14</v>
      </c>
      <c r="D8">
        <v>6624</v>
      </c>
    </row>
    <row r="9" spans="1:4" x14ac:dyDescent="0.55000000000000004">
      <c r="A9" s="28" t="s">
        <v>39</v>
      </c>
      <c r="B9" s="28" t="s">
        <v>101</v>
      </c>
      <c r="C9" s="28" t="s">
        <v>13</v>
      </c>
      <c r="D9">
        <v>5128</v>
      </c>
    </row>
    <row r="10" spans="1:4" x14ac:dyDescent="0.55000000000000004">
      <c r="A10" s="28" t="s">
        <v>91</v>
      </c>
      <c r="B10" s="28" t="s">
        <v>101</v>
      </c>
      <c r="C10" s="28" t="s">
        <v>14</v>
      </c>
      <c r="D10">
        <v>2571</v>
      </c>
    </row>
    <row r="11" spans="1:4" x14ac:dyDescent="0.55000000000000004">
      <c r="A11" s="28" t="s">
        <v>91</v>
      </c>
      <c r="B11" s="28" t="s">
        <v>101</v>
      </c>
      <c r="C11" s="28" t="s">
        <v>13</v>
      </c>
      <c r="D11">
        <v>2550</v>
      </c>
    </row>
    <row r="12" spans="1:4" x14ac:dyDescent="0.55000000000000004">
      <c r="A12" s="28" t="s">
        <v>92</v>
      </c>
      <c r="B12" s="28" t="s">
        <v>101</v>
      </c>
      <c r="C12" s="28" t="s">
        <v>14</v>
      </c>
      <c r="D12">
        <v>117594</v>
      </c>
    </row>
    <row r="13" spans="1:4" x14ac:dyDescent="0.55000000000000004">
      <c r="A13" s="28" t="s">
        <v>92</v>
      </c>
      <c r="B13" s="28" t="s">
        <v>101</v>
      </c>
      <c r="C13" s="28" t="s">
        <v>13</v>
      </c>
      <c r="D13">
        <v>111818</v>
      </c>
    </row>
    <row r="14" spans="1:4" x14ac:dyDescent="0.55000000000000004">
      <c r="A14" s="28" t="s">
        <v>5</v>
      </c>
      <c r="B14" s="28" t="s">
        <v>102</v>
      </c>
      <c r="C14" s="28" t="s">
        <v>14</v>
      </c>
      <c r="D14">
        <v>2</v>
      </c>
    </row>
    <row r="15" spans="1:4" x14ac:dyDescent="0.55000000000000004">
      <c r="A15" s="28" t="s">
        <v>5</v>
      </c>
      <c r="B15" s="28" t="s">
        <v>102</v>
      </c>
      <c r="C15" s="28" t="s">
        <v>13</v>
      </c>
      <c r="D15">
        <v>2</v>
      </c>
    </row>
    <row r="16" spans="1:4" x14ac:dyDescent="0.55000000000000004">
      <c r="A16" s="28" t="s">
        <v>93</v>
      </c>
      <c r="B16" s="28" t="s">
        <v>102</v>
      </c>
      <c r="C16" s="28" t="s">
        <v>14</v>
      </c>
      <c r="D16">
        <v>436</v>
      </c>
    </row>
    <row r="17" spans="1:4" x14ac:dyDescent="0.55000000000000004">
      <c r="A17" s="28" t="s">
        <v>93</v>
      </c>
      <c r="B17" s="28" t="s">
        <v>102</v>
      </c>
      <c r="C17" s="28" t="s">
        <v>13</v>
      </c>
      <c r="D17">
        <v>732</v>
      </c>
    </row>
    <row r="18" spans="1:4" x14ac:dyDescent="0.55000000000000004">
      <c r="A18" s="28" t="s">
        <v>94</v>
      </c>
      <c r="B18" s="28" t="s">
        <v>102</v>
      </c>
      <c r="C18" s="28" t="s">
        <v>14</v>
      </c>
      <c r="D18">
        <v>5.9499999999999997E-2</v>
      </c>
    </row>
    <row r="19" spans="1:4" x14ac:dyDescent="0.55000000000000004">
      <c r="A19" s="28" t="s">
        <v>94</v>
      </c>
      <c r="B19" s="28" t="s">
        <v>102</v>
      </c>
      <c r="C19" s="28" t="s">
        <v>13</v>
      </c>
      <c r="D19">
        <v>7.8600000000000003E-2</v>
      </c>
    </row>
    <row r="20" spans="1:4" x14ac:dyDescent="0.55000000000000004">
      <c r="A20" s="28" t="s">
        <v>95</v>
      </c>
      <c r="B20" s="28" t="s">
        <v>103</v>
      </c>
      <c r="C20" s="28" t="s">
        <v>14</v>
      </c>
      <c r="D20">
        <v>3.8</v>
      </c>
    </row>
    <row r="21" spans="1:4" x14ac:dyDescent="0.55000000000000004">
      <c r="A21" s="28" t="s">
        <v>95</v>
      </c>
      <c r="B21" s="28" t="s">
        <v>103</v>
      </c>
      <c r="C21" s="28" t="s">
        <v>13</v>
      </c>
      <c r="D21">
        <v>3.7</v>
      </c>
    </row>
    <row r="22" spans="1:4" x14ac:dyDescent="0.55000000000000004">
      <c r="A22" s="28" t="s">
        <v>96</v>
      </c>
      <c r="B22" s="28" t="s">
        <v>103</v>
      </c>
      <c r="C22" s="28" t="s">
        <v>14</v>
      </c>
      <c r="D22">
        <v>734</v>
      </c>
    </row>
    <row r="23" spans="1:4" x14ac:dyDescent="0.55000000000000004">
      <c r="A23" s="28" t="s">
        <v>96</v>
      </c>
      <c r="B23" s="28" t="s">
        <v>103</v>
      </c>
      <c r="C23" s="28" t="s">
        <v>13</v>
      </c>
      <c r="D23">
        <v>730</v>
      </c>
    </row>
    <row r="24" spans="1:4" x14ac:dyDescent="0.55000000000000004">
      <c r="A24" s="28" t="s">
        <v>8</v>
      </c>
      <c r="B24" s="28" t="s">
        <v>120</v>
      </c>
      <c r="C24" s="28" t="s">
        <v>14</v>
      </c>
      <c r="D24">
        <v>0.47</v>
      </c>
    </row>
    <row r="25" spans="1:4" x14ac:dyDescent="0.55000000000000004">
      <c r="A25" s="28" t="s">
        <v>8</v>
      </c>
      <c r="B25" s="28" t="s">
        <v>120</v>
      </c>
      <c r="C25" s="28" t="s">
        <v>13</v>
      </c>
      <c r="D25">
        <v>0.44</v>
      </c>
    </row>
    <row r="26" spans="1:4" x14ac:dyDescent="0.55000000000000004">
      <c r="A26" s="28" t="s">
        <v>107</v>
      </c>
      <c r="B26" s="28" t="s">
        <v>120</v>
      </c>
      <c r="C26" s="28" t="s">
        <v>14</v>
      </c>
      <c r="D26">
        <v>0.53</v>
      </c>
    </row>
    <row r="27" spans="1:4" x14ac:dyDescent="0.55000000000000004">
      <c r="A27" s="28" t="s">
        <v>107</v>
      </c>
      <c r="B27" s="28" t="s">
        <v>120</v>
      </c>
      <c r="C27" s="28" t="s">
        <v>13</v>
      </c>
      <c r="D27">
        <v>0.56000000000000005</v>
      </c>
    </row>
    <row r="28" spans="1:4" x14ac:dyDescent="0.55000000000000004">
      <c r="A28" s="28" t="s">
        <v>108</v>
      </c>
      <c r="B28" s="28" t="s">
        <v>121</v>
      </c>
      <c r="C28" s="28" t="s">
        <v>14</v>
      </c>
      <c r="D28">
        <v>0.57000000000000006</v>
      </c>
    </row>
    <row r="29" spans="1:4" x14ac:dyDescent="0.55000000000000004">
      <c r="A29" s="28" t="s">
        <v>108</v>
      </c>
      <c r="B29" s="28" t="s">
        <v>121</v>
      </c>
      <c r="C29" s="28" t="s">
        <v>13</v>
      </c>
      <c r="D29">
        <v>0.63</v>
      </c>
    </row>
    <row r="30" spans="1:4" x14ac:dyDescent="0.55000000000000004">
      <c r="A30" s="28" t="s">
        <v>9</v>
      </c>
      <c r="B30" s="28" t="s">
        <v>121</v>
      </c>
      <c r="C30" s="28" t="s">
        <v>14</v>
      </c>
      <c r="D30">
        <v>0.43</v>
      </c>
    </row>
    <row r="31" spans="1:4" x14ac:dyDescent="0.55000000000000004">
      <c r="A31" s="28" t="s">
        <v>9</v>
      </c>
      <c r="B31" s="28" t="s">
        <v>121</v>
      </c>
      <c r="C31" s="28" t="s">
        <v>13</v>
      </c>
      <c r="D31">
        <v>0.37</v>
      </c>
    </row>
    <row r="32" spans="1:4" x14ac:dyDescent="0.55000000000000004">
      <c r="A32" s="28" t="s">
        <v>109</v>
      </c>
      <c r="B32" s="28" t="s">
        <v>122</v>
      </c>
      <c r="C32" s="28" t="s">
        <v>14</v>
      </c>
      <c r="D32">
        <v>0.63</v>
      </c>
    </row>
    <row r="33" spans="1:4" x14ac:dyDescent="0.55000000000000004">
      <c r="A33" s="28" t="s">
        <v>109</v>
      </c>
      <c r="B33" s="28" t="s">
        <v>122</v>
      </c>
      <c r="C33" s="28" t="s">
        <v>13</v>
      </c>
      <c r="D33">
        <v>0.55000000000000004</v>
      </c>
    </row>
    <row r="34" spans="1:4" x14ac:dyDescent="0.55000000000000004">
      <c r="A34" s="28" t="s">
        <v>97</v>
      </c>
      <c r="B34" s="28" t="s">
        <v>122</v>
      </c>
      <c r="C34" s="28" t="s">
        <v>14</v>
      </c>
      <c r="D34">
        <v>0.37</v>
      </c>
    </row>
    <row r="35" spans="1:4" x14ac:dyDescent="0.55000000000000004">
      <c r="A35" s="28" t="s">
        <v>97</v>
      </c>
      <c r="B35" s="28" t="s">
        <v>122</v>
      </c>
      <c r="C35" s="28" t="s">
        <v>13</v>
      </c>
      <c r="D35">
        <v>0.45</v>
      </c>
    </row>
    <row r="36" spans="1:4" x14ac:dyDescent="0.55000000000000004">
      <c r="A36" s="28" t="s">
        <v>98</v>
      </c>
      <c r="B36" s="28" t="s">
        <v>103</v>
      </c>
      <c r="C36" s="28" t="s">
        <v>14</v>
      </c>
      <c r="D36">
        <v>4.7</v>
      </c>
    </row>
    <row r="37" spans="1:4" x14ac:dyDescent="0.55000000000000004">
      <c r="A37" s="28" t="s">
        <v>98</v>
      </c>
      <c r="B37" s="28" t="s">
        <v>103</v>
      </c>
      <c r="C37" s="28" t="s">
        <v>13</v>
      </c>
      <c r="D37">
        <v>4.7</v>
      </c>
    </row>
    <row r="38" spans="1:4" x14ac:dyDescent="0.55000000000000004">
      <c r="A38" s="28" t="s">
        <v>99</v>
      </c>
      <c r="B38" s="28" t="s">
        <v>104</v>
      </c>
      <c r="C38" s="28" t="s">
        <v>14</v>
      </c>
      <c r="D38">
        <v>0.94</v>
      </c>
    </row>
    <row r="39" spans="1:4" x14ac:dyDescent="0.55000000000000004">
      <c r="A39" s="28" t="s">
        <v>99</v>
      </c>
      <c r="B39" s="28" t="s">
        <v>104</v>
      </c>
      <c r="C39" s="28" t="s">
        <v>13</v>
      </c>
      <c r="D39">
        <v>0.95</v>
      </c>
    </row>
    <row r="40" spans="1:4" x14ac:dyDescent="0.55000000000000004">
      <c r="A40" s="28" t="s">
        <v>20</v>
      </c>
      <c r="B40" s="28" t="s">
        <v>104</v>
      </c>
      <c r="C40" s="28" t="s">
        <v>14</v>
      </c>
      <c r="D40">
        <v>150000</v>
      </c>
    </row>
    <row r="41" spans="1:4" x14ac:dyDescent="0.55000000000000004">
      <c r="A41" s="28" t="s">
        <v>20</v>
      </c>
      <c r="B41" s="28" t="s">
        <v>104</v>
      </c>
      <c r="C41" s="28" t="s">
        <v>13</v>
      </c>
      <c r="D41">
        <v>148750</v>
      </c>
    </row>
    <row r="42" spans="1:4" x14ac:dyDescent="0.55000000000000004">
      <c r="A42" s="28" t="s">
        <v>21</v>
      </c>
      <c r="B42" s="28" t="s">
        <v>104</v>
      </c>
      <c r="C42" s="28" t="s">
        <v>14</v>
      </c>
      <c r="D42">
        <v>25000</v>
      </c>
    </row>
    <row r="43" spans="1:4" x14ac:dyDescent="0.55000000000000004">
      <c r="A43" s="28" t="s">
        <v>21</v>
      </c>
      <c r="B43" s="28" t="s">
        <v>104</v>
      </c>
      <c r="C43" s="28" t="s">
        <v>13</v>
      </c>
      <c r="D43">
        <v>30000</v>
      </c>
    </row>
    <row r="44" spans="1:4" x14ac:dyDescent="0.55000000000000004">
      <c r="A44" s="28" t="s">
        <v>26</v>
      </c>
      <c r="B44" s="28" t="s">
        <v>105</v>
      </c>
      <c r="C44" s="28" t="s">
        <v>14</v>
      </c>
      <c r="D44">
        <v>0.33</v>
      </c>
    </row>
    <row r="45" spans="1:4" x14ac:dyDescent="0.55000000000000004">
      <c r="A45" s="28" t="s">
        <v>26</v>
      </c>
      <c r="B45" s="28" t="s">
        <v>105</v>
      </c>
      <c r="C45" s="28" t="s">
        <v>13</v>
      </c>
      <c r="D45">
        <v>0.28999999999999998</v>
      </c>
    </row>
    <row r="46" spans="1:4" x14ac:dyDescent="0.55000000000000004">
      <c r="A46" s="28" t="s">
        <v>23</v>
      </c>
      <c r="B46" s="28" t="s">
        <v>105</v>
      </c>
      <c r="C46" s="28" t="s">
        <v>14</v>
      </c>
      <c r="D46">
        <v>0.18</v>
      </c>
    </row>
    <row r="47" spans="1:4" x14ac:dyDescent="0.55000000000000004">
      <c r="A47" s="28" t="s">
        <v>23</v>
      </c>
      <c r="B47" s="28" t="s">
        <v>105</v>
      </c>
      <c r="C47" s="28" t="s">
        <v>13</v>
      </c>
      <c r="D47">
        <v>0.21</v>
      </c>
    </row>
    <row r="48" spans="1:4" x14ac:dyDescent="0.55000000000000004">
      <c r="A48" s="28" t="s">
        <v>78</v>
      </c>
      <c r="B48" s="28" t="s">
        <v>105</v>
      </c>
      <c r="C48" s="28" t="s">
        <v>14</v>
      </c>
      <c r="D48">
        <v>0.26</v>
      </c>
    </row>
    <row r="49" spans="1:4" x14ac:dyDescent="0.55000000000000004">
      <c r="A49" s="28" t="s">
        <v>78</v>
      </c>
      <c r="B49" s="28" t="s">
        <v>105</v>
      </c>
      <c r="C49" s="28" t="s">
        <v>13</v>
      </c>
      <c r="D49">
        <v>0.2</v>
      </c>
    </row>
    <row r="50" spans="1:4" x14ac:dyDescent="0.55000000000000004">
      <c r="A50" s="28" t="s">
        <v>62</v>
      </c>
      <c r="B50" s="28" t="s">
        <v>105</v>
      </c>
      <c r="C50" s="28" t="s">
        <v>14</v>
      </c>
      <c r="D50">
        <v>0.06</v>
      </c>
    </row>
    <row r="51" spans="1:4" x14ac:dyDescent="0.55000000000000004">
      <c r="A51" s="28" t="s">
        <v>62</v>
      </c>
      <c r="B51" s="28" t="s">
        <v>105</v>
      </c>
      <c r="C51" s="28" t="s">
        <v>13</v>
      </c>
      <c r="D51">
        <v>7.0000000000000007E-2</v>
      </c>
    </row>
    <row r="52" spans="1:4" x14ac:dyDescent="0.55000000000000004">
      <c r="A52" s="28" t="s">
        <v>114</v>
      </c>
      <c r="B52" s="28" t="s">
        <v>105</v>
      </c>
      <c r="C52" s="28" t="s">
        <v>14</v>
      </c>
      <c r="D52">
        <v>0.04</v>
      </c>
    </row>
    <row r="53" spans="1:4" x14ac:dyDescent="0.55000000000000004">
      <c r="A53" s="28" t="s">
        <v>114</v>
      </c>
      <c r="B53" s="28" t="s">
        <v>105</v>
      </c>
      <c r="C53" s="28" t="s">
        <v>13</v>
      </c>
      <c r="D53">
        <v>7.0000000000000007E-2</v>
      </c>
    </row>
    <row r="54" spans="1:4" x14ac:dyDescent="0.55000000000000004">
      <c r="A54" s="28" t="s">
        <v>54</v>
      </c>
      <c r="B54" s="28" t="s">
        <v>105</v>
      </c>
      <c r="C54" s="28" t="s">
        <v>14</v>
      </c>
      <c r="D54">
        <v>0.03</v>
      </c>
    </row>
    <row r="55" spans="1:4" x14ac:dyDescent="0.55000000000000004">
      <c r="A55" s="28" t="s">
        <v>54</v>
      </c>
      <c r="B55" s="28" t="s">
        <v>105</v>
      </c>
      <c r="C55" s="28" t="s">
        <v>13</v>
      </c>
      <c r="D55">
        <v>0.03</v>
      </c>
    </row>
    <row r="56" spans="1:4" x14ac:dyDescent="0.55000000000000004">
      <c r="A56" s="28" t="s">
        <v>112</v>
      </c>
      <c r="B56" s="28" t="s">
        <v>105</v>
      </c>
      <c r="C56" s="28" t="s">
        <v>14</v>
      </c>
      <c r="D56">
        <v>0.03</v>
      </c>
    </row>
    <row r="57" spans="1:4" x14ac:dyDescent="0.55000000000000004">
      <c r="A57" s="28" t="s">
        <v>112</v>
      </c>
      <c r="B57" s="28" t="s">
        <v>105</v>
      </c>
      <c r="C57" s="28" t="s">
        <v>13</v>
      </c>
      <c r="D57">
        <v>0.03</v>
      </c>
    </row>
    <row r="58" spans="1:4" x14ac:dyDescent="0.55000000000000004">
      <c r="A58" s="28" t="s">
        <v>73</v>
      </c>
      <c r="B58" s="28" t="s">
        <v>105</v>
      </c>
      <c r="C58" s="28" t="s">
        <v>14</v>
      </c>
      <c r="D58">
        <v>0.03</v>
      </c>
    </row>
    <row r="59" spans="1:4" x14ac:dyDescent="0.55000000000000004">
      <c r="A59" s="28" t="s">
        <v>73</v>
      </c>
      <c r="B59" s="28" t="s">
        <v>105</v>
      </c>
      <c r="C59" s="28" t="s">
        <v>13</v>
      </c>
      <c r="D59">
        <v>0.05</v>
      </c>
    </row>
    <row r="60" spans="1:4" x14ac:dyDescent="0.55000000000000004">
      <c r="A60" s="28" t="s">
        <v>113</v>
      </c>
      <c r="B60" s="28" t="s">
        <v>105</v>
      </c>
      <c r="C60" s="28" t="s">
        <v>14</v>
      </c>
      <c r="D60">
        <v>0.01</v>
      </c>
    </row>
    <row r="61" spans="1:4" x14ac:dyDescent="0.55000000000000004">
      <c r="A61" s="28" t="s">
        <v>113</v>
      </c>
      <c r="B61" s="28" t="s">
        <v>105</v>
      </c>
      <c r="C61" s="28" t="s">
        <v>13</v>
      </c>
      <c r="D61">
        <v>0.03</v>
      </c>
    </row>
    <row r="62" spans="1:4" x14ac:dyDescent="0.55000000000000004">
      <c r="A62" s="28" t="s">
        <v>31</v>
      </c>
      <c r="B62" s="28" t="s">
        <v>105</v>
      </c>
      <c r="C62" s="28" t="s">
        <v>14</v>
      </c>
      <c r="D62">
        <v>0.03</v>
      </c>
    </row>
    <row r="63" spans="1:4" x14ac:dyDescent="0.55000000000000004">
      <c r="A63" s="28" t="s">
        <v>31</v>
      </c>
      <c r="B63" s="28" t="s">
        <v>105</v>
      </c>
      <c r="C63" s="28" t="s">
        <v>13</v>
      </c>
      <c r="D63">
        <v>0.02</v>
      </c>
    </row>
    <row r="64" spans="1:4" x14ac:dyDescent="0.55000000000000004">
      <c r="A64" s="28" t="s">
        <v>100</v>
      </c>
      <c r="B64" s="28" t="s">
        <v>104</v>
      </c>
      <c r="C64" s="28" t="s">
        <v>14</v>
      </c>
      <c r="D64">
        <v>7477</v>
      </c>
    </row>
    <row r="65" spans="1:4" x14ac:dyDescent="0.55000000000000004">
      <c r="A65" s="28" t="s">
        <v>100</v>
      </c>
      <c r="B65" s="28" t="s">
        <v>104</v>
      </c>
      <c r="C65" s="28" t="s">
        <v>13</v>
      </c>
      <c r="D65">
        <v>5633</v>
      </c>
    </row>
    <row r="66" spans="1:4" x14ac:dyDescent="0.55000000000000004">
      <c r="A66" s="28" t="s">
        <v>117</v>
      </c>
      <c r="B66" s="28" t="s">
        <v>106</v>
      </c>
      <c r="C66" s="28" t="s">
        <v>14</v>
      </c>
      <c r="D66">
        <v>1</v>
      </c>
    </row>
    <row r="67" spans="1:4" x14ac:dyDescent="0.55000000000000004">
      <c r="A67" s="28" t="s">
        <v>117</v>
      </c>
      <c r="B67" s="28" t="s">
        <v>106</v>
      </c>
      <c r="C67" s="28" t="s">
        <v>13</v>
      </c>
      <c r="D67">
        <v>5</v>
      </c>
    </row>
    <row r="68" spans="1:4" x14ac:dyDescent="0.55000000000000004">
      <c r="A68" s="28" t="s">
        <v>118</v>
      </c>
      <c r="B68" s="28" t="s">
        <v>106</v>
      </c>
      <c r="C68" s="28" t="s">
        <v>14</v>
      </c>
      <c r="D68">
        <v>1</v>
      </c>
    </row>
    <row r="69" spans="1:4" x14ac:dyDescent="0.55000000000000004">
      <c r="A69" s="28" t="s">
        <v>118</v>
      </c>
      <c r="B69" s="28" t="s">
        <v>106</v>
      </c>
      <c r="C69" s="28" t="s">
        <v>13</v>
      </c>
      <c r="D69">
        <v>2</v>
      </c>
    </row>
    <row r="70" spans="1:4" x14ac:dyDescent="0.55000000000000004">
      <c r="A70" s="28" t="s">
        <v>119</v>
      </c>
      <c r="B70" s="28" t="s">
        <v>106</v>
      </c>
      <c r="C70" s="28" t="s">
        <v>14</v>
      </c>
      <c r="D70">
        <v>3</v>
      </c>
    </row>
    <row r="71" spans="1:4" x14ac:dyDescent="0.55000000000000004">
      <c r="A71" s="28" t="s">
        <v>119</v>
      </c>
      <c r="B71" s="28" t="s">
        <v>106</v>
      </c>
      <c r="C71" s="28" t="s">
        <v>13</v>
      </c>
      <c r="D71">
        <v>1</v>
      </c>
    </row>
    <row r="72" spans="1:4" x14ac:dyDescent="0.55000000000000004">
      <c r="A72" s="28" t="s">
        <v>116</v>
      </c>
      <c r="B72" s="28" t="s">
        <v>102</v>
      </c>
      <c r="C72" s="28" t="s">
        <v>14</v>
      </c>
      <c r="D72">
        <v>0.86</v>
      </c>
    </row>
    <row r="73" spans="1:4" x14ac:dyDescent="0.55000000000000004">
      <c r="A73" s="28" t="s">
        <v>116</v>
      </c>
      <c r="B73" s="28" t="s">
        <v>102</v>
      </c>
      <c r="C73" s="28" t="s">
        <v>13</v>
      </c>
      <c r="D73">
        <v>0.9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A479-1252-442B-880E-96174F023DB2}">
  <dimension ref="A1:T48"/>
  <sheetViews>
    <sheetView zoomScaleNormal="100" workbookViewId="0">
      <selection activeCell="B19" sqref="B19"/>
    </sheetView>
  </sheetViews>
  <sheetFormatPr defaultColWidth="9" defaultRowHeight="14.4" x14ac:dyDescent="0.55000000000000004"/>
  <cols>
    <col min="1" max="1" width="50.3125" style="6" bestFit="1" customWidth="1"/>
    <col min="2" max="2" width="10.20703125" style="6" bestFit="1" customWidth="1"/>
    <col min="3" max="3" width="11.47265625" style="6" bestFit="1" customWidth="1"/>
    <col min="4" max="4" width="47.15625" style="6" customWidth="1"/>
    <col min="5" max="5" width="36.26171875" style="6" customWidth="1"/>
    <col min="6" max="6" width="41.68359375" style="6" customWidth="1"/>
    <col min="7" max="8" width="9" style="6"/>
    <col min="9" max="9" width="9" style="8"/>
    <col min="10" max="19" width="9" style="6"/>
    <col min="20" max="20" width="9" style="8"/>
    <col min="21" max="35" width="9" style="6"/>
    <col min="36" max="36" width="14" style="6" bestFit="1" customWidth="1"/>
    <col min="37" max="37" width="16.83984375" style="6" bestFit="1" customWidth="1"/>
    <col min="38" max="42" width="9" style="6"/>
    <col min="43" max="43" width="13.15625" style="6" bestFit="1" customWidth="1"/>
    <col min="44" max="16384" width="9" style="6"/>
  </cols>
  <sheetData>
    <row r="1" spans="1:5" x14ac:dyDescent="0.55000000000000004">
      <c r="A1" s="20" t="s">
        <v>88</v>
      </c>
      <c r="B1" s="20" t="s">
        <v>89</v>
      </c>
      <c r="C1" s="21" t="s">
        <v>14</v>
      </c>
      <c r="D1" s="21" t="s">
        <v>13</v>
      </c>
    </row>
    <row r="2" spans="1:5" ht="30" customHeight="1" x14ac:dyDescent="0.55000000000000004">
      <c r="A2" s="19" t="s">
        <v>90</v>
      </c>
      <c r="B2" s="19" t="s">
        <v>101</v>
      </c>
      <c r="C2" s="25">
        <v>74706</v>
      </c>
      <c r="D2" s="25">
        <v>73440</v>
      </c>
      <c r="E2" s="6" t="s">
        <v>115</v>
      </c>
    </row>
    <row r="3" spans="1:5" ht="30" customHeight="1" x14ac:dyDescent="0.55000000000000004">
      <c r="A3" s="19" t="s">
        <v>38</v>
      </c>
      <c r="B3" s="19" t="s">
        <v>101</v>
      </c>
      <c r="C3" s="25">
        <v>33693</v>
      </c>
      <c r="D3" s="25">
        <f>14130+16570</f>
        <v>30700</v>
      </c>
    </row>
    <row r="4" spans="1:5" ht="30" customHeight="1" x14ac:dyDescent="0.55000000000000004">
      <c r="A4" s="19" t="s">
        <v>41</v>
      </c>
      <c r="B4" s="19" t="s">
        <v>101</v>
      </c>
      <c r="C4" s="24">
        <f>6706*12</f>
        <v>80472</v>
      </c>
      <c r="D4" s="24">
        <f>3725*12</f>
        <v>44700</v>
      </c>
    </row>
    <row r="5" spans="1:5" ht="30" customHeight="1" x14ac:dyDescent="0.55000000000000004">
      <c r="A5" s="18" t="s">
        <v>39</v>
      </c>
      <c r="B5" s="18" t="s">
        <v>101</v>
      </c>
      <c r="C5" s="24">
        <f>5928+696</f>
        <v>6624</v>
      </c>
      <c r="D5" s="24">
        <f>1206+3922</f>
        <v>5128</v>
      </c>
    </row>
    <row r="6" spans="1:5" ht="30" customHeight="1" x14ac:dyDescent="0.55000000000000004">
      <c r="A6" s="19" t="s">
        <v>91</v>
      </c>
      <c r="B6" s="19" t="s">
        <v>101</v>
      </c>
      <c r="C6" s="26">
        <f>1671+900</f>
        <v>2571</v>
      </c>
      <c r="D6" s="26">
        <v>2550</v>
      </c>
    </row>
    <row r="7" spans="1:5" ht="30" customHeight="1" x14ac:dyDescent="0.55000000000000004">
      <c r="A7" s="19" t="s">
        <v>92</v>
      </c>
      <c r="B7" s="19" t="s">
        <v>101</v>
      </c>
      <c r="C7" s="26">
        <f>SUM(C2:C3,C5,C6)</f>
        <v>117594</v>
      </c>
      <c r="D7" s="26">
        <f>SUM(D2:D3,D5,D6)</f>
        <v>111818</v>
      </c>
    </row>
    <row r="8" spans="1:5" ht="30" customHeight="1" x14ac:dyDescent="0.55000000000000004">
      <c r="A8" s="19" t="s">
        <v>5</v>
      </c>
      <c r="B8" s="19" t="s">
        <v>102</v>
      </c>
      <c r="C8" s="1">
        <v>2</v>
      </c>
      <c r="D8" s="1">
        <v>2</v>
      </c>
    </row>
    <row r="9" spans="1:5" ht="30" customHeight="1" x14ac:dyDescent="0.55000000000000004">
      <c r="A9" s="19" t="s">
        <v>93</v>
      </c>
      <c r="B9" s="19" t="s">
        <v>102</v>
      </c>
      <c r="C9" s="5">
        <v>436</v>
      </c>
      <c r="D9" s="5">
        <v>732</v>
      </c>
    </row>
    <row r="10" spans="1:5" ht="30" customHeight="1" x14ac:dyDescent="0.55000000000000004">
      <c r="A10" s="19" t="s">
        <v>94</v>
      </c>
      <c r="B10" s="19" t="s">
        <v>102</v>
      </c>
      <c r="C10" s="3">
        <v>5.9499999999999997E-2</v>
      </c>
      <c r="D10" s="3">
        <v>7.8600000000000003E-2</v>
      </c>
    </row>
    <row r="11" spans="1:5" ht="30" customHeight="1" x14ac:dyDescent="0.55000000000000004">
      <c r="A11" s="18" t="s">
        <v>95</v>
      </c>
      <c r="B11" s="18" t="s">
        <v>103</v>
      </c>
      <c r="C11" s="5">
        <v>3.8</v>
      </c>
      <c r="D11" s="5">
        <v>3.7</v>
      </c>
    </row>
    <row r="12" spans="1:5" ht="30" customHeight="1" x14ac:dyDescent="0.55000000000000004">
      <c r="A12" s="18" t="s">
        <v>96</v>
      </c>
      <c r="B12" s="18" t="s">
        <v>103</v>
      </c>
      <c r="C12" s="5">
        <v>734</v>
      </c>
      <c r="D12" s="5">
        <v>730</v>
      </c>
    </row>
    <row r="13" spans="1:5" ht="30" customHeight="1" x14ac:dyDescent="0.55000000000000004">
      <c r="A13" s="19" t="s">
        <v>8</v>
      </c>
      <c r="B13" s="19" t="s">
        <v>120</v>
      </c>
      <c r="C13" s="4">
        <v>0.47</v>
      </c>
      <c r="D13" s="4">
        <v>0.44</v>
      </c>
    </row>
    <row r="14" spans="1:5" ht="30" customHeight="1" x14ac:dyDescent="0.55000000000000004">
      <c r="A14" s="18" t="s">
        <v>107</v>
      </c>
      <c r="B14" s="18" t="s">
        <v>120</v>
      </c>
      <c r="C14" s="11">
        <f>1-C13</f>
        <v>0.53</v>
      </c>
      <c r="D14" s="27">
        <f>1-D13</f>
        <v>0.56000000000000005</v>
      </c>
    </row>
    <row r="15" spans="1:5" ht="30" customHeight="1" x14ac:dyDescent="0.55000000000000004">
      <c r="A15" s="18" t="s">
        <v>108</v>
      </c>
      <c r="B15" s="18" t="s">
        <v>121</v>
      </c>
      <c r="C15" s="11">
        <f>1-C16</f>
        <v>0.57000000000000006</v>
      </c>
      <c r="D15" s="27">
        <f>1-D16</f>
        <v>0.63</v>
      </c>
    </row>
    <row r="16" spans="1:5" ht="30" customHeight="1" x14ac:dyDescent="0.55000000000000004">
      <c r="A16" s="19" t="s">
        <v>9</v>
      </c>
      <c r="B16" s="19" t="s">
        <v>121</v>
      </c>
      <c r="C16" s="4">
        <v>0.43</v>
      </c>
      <c r="D16" s="4">
        <v>0.37</v>
      </c>
    </row>
    <row r="17" spans="1:4" ht="30" customHeight="1" x14ac:dyDescent="0.55000000000000004">
      <c r="A17" s="18" t="s">
        <v>109</v>
      </c>
      <c r="B17" s="18" t="s">
        <v>122</v>
      </c>
      <c r="C17" s="11">
        <f>1-C18</f>
        <v>0.63</v>
      </c>
      <c r="D17" s="27">
        <f>1-D18</f>
        <v>0.55000000000000004</v>
      </c>
    </row>
    <row r="18" spans="1:4" ht="30" customHeight="1" x14ac:dyDescent="0.55000000000000004">
      <c r="A18" s="19" t="s">
        <v>97</v>
      </c>
      <c r="B18" s="19" t="s">
        <v>122</v>
      </c>
      <c r="C18" s="4">
        <v>0.37</v>
      </c>
      <c r="D18" s="4">
        <v>0.45</v>
      </c>
    </row>
    <row r="19" spans="1:4" ht="30" customHeight="1" x14ac:dyDescent="0.55000000000000004">
      <c r="A19" s="19" t="s">
        <v>98</v>
      </c>
      <c r="B19" s="19" t="s">
        <v>103</v>
      </c>
      <c r="C19" s="1">
        <v>4.7</v>
      </c>
      <c r="D19" s="1">
        <v>4.7</v>
      </c>
    </row>
    <row r="20" spans="1:4" ht="30" customHeight="1" x14ac:dyDescent="0.55000000000000004">
      <c r="A20" s="18" t="s">
        <v>99</v>
      </c>
      <c r="B20" s="18" t="s">
        <v>104</v>
      </c>
      <c r="C20" s="11">
        <v>0.94</v>
      </c>
      <c r="D20" s="11">
        <v>0.95</v>
      </c>
    </row>
    <row r="21" spans="1:4" ht="30" customHeight="1" x14ac:dyDescent="0.55000000000000004">
      <c r="A21" s="18" t="s">
        <v>20</v>
      </c>
      <c r="B21" s="18" t="s">
        <v>104</v>
      </c>
      <c r="C21" s="12">
        <v>150000</v>
      </c>
      <c r="D21" s="12">
        <v>148750</v>
      </c>
    </row>
    <row r="22" spans="1:4" ht="30" customHeight="1" x14ac:dyDescent="0.55000000000000004">
      <c r="A22" s="18" t="s">
        <v>21</v>
      </c>
      <c r="B22" s="18" t="s">
        <v>104</v>
      </c>
      <c r="C22" s="12">
        <v>25000</v>
      </c>
      <c r="D22" s="12">
        <v>30000</v>
      </c>
    </row>
    <row r="23" spans="1:4" ht="30" customHeight="1" x14ac:dyDescent="0.55000000000000004">
      <c r="A23" s="18" t="s">
        <v>26</v>
      </c>
      <c r="B23" s="18" t="s">
        <v>105</v>
      </c>
      <c r="C23" s="29">
        <v>0.33</v>
      </c>
      <c r="D23" s="11">
        <v>0.28999999999999998</v>
      </c>
    </row>
    <row r="24" spans="1:4" ht="30" customHeight="1" x14ac:dyDescent="0.55000000000000004">
      <c r="A24" s="18" t="s">
        <v>23</v>
      </c>
      <c r="B24" s="18" t="s">
        <v>105</v>
      </c>
      <c r="C24" s="29">
        <v>0.18</v>
      </c>
      <c r="D24" s="11">
        <v>0.21</v>
      </c>
    </row>
    <row r="25" spans="1:4" ht="30" customHeight="1" x14ac:dyDescent="0.55000000000000004">
      <c r="A25" s="18" t="s">
        <v>78</v>
      </c>
      <c r="B25" s="18" t="s">
        <v>105</v>
      </c>
      <c r="C25" s="29">
        <v>0.26</v>
      </c>
      <c r="D25" s="27">
        <v>0.2</v>
      </c>
    </row>
    <row r="26" spans="1:4" ht="30" customHeight="1" x14ac:dyDescent="0.55000000000000004">
      <c r="A26" s="18" t="s">
        <v>62</v>
      </c>
      <c r="B26" s="18" t="s">
        <v>105</v>
      </c>
      <c r="C26" s="29">
        <v>0.06</v>
      </c>
      <c r="D26" s="11">
        <v>7.0000000000000007E-2</v>
      </c>
    </row>
    <row r="27" spans="1:4" ht="30" customHeight="1" x14ac:dyDescent="0.55000000000000004">
      <c r="A27" s="18" t="s">
        <v>114</v>
      </c>
      <c r="B27" s="18" t="s">
        <v>105</v>
      </c>
      <c r="C27" s="29">
        <v>0.04</v>
      </c>
      <c r="D27" s="11">
        <v>7.0000000000000007E-2</v>
      </c>
    </row>
    <row r="28" spans="1:4" ht="30" customHeight="1" x14ac:dyDescent="0.55000000000000004">
      <c r="A28" s="18" t="s">
        <v>54</v>
      </c>
      <c r="B28" s="18" t="s">
        <v>105</v>
      </c>
      <c r="C28" s="29">
        <v>0.03</v>
      </c>
      <c r="D28" s="11">
        <v>0.03</v>
      </c>
    </row>
    <row r="29" spans="1:4" ht="30" customHeight="1" x14ac:dyDescent="0.55000000000000004">
      <c r="A29" s="18" t="s">
        <v>112</v>
      </c>
      <c r="B29" s="18" t="s">
        <v>105</v>
      </c>
      <c r="C29" s="29">
        <v>0.03</v>
      </c>
      <c r="D29" s="11">
        <v>0.03</v>
      </c>
    </row>
    <row r="30" spans="1:4" ht="30" customHeight="1" x14ac:dyDescent="0.55000000000000004">
      <c r="A30" s="18" t="s">
        <v>73</v>
      </c>
      <c r="B30" s="18" t="s">
        <v>105</v>
      </c>
      <c r="C30" s="29">
        <v>0.03</v>
      </c>
      <c r="D30" s="29">
        <v>0.05</v>
      </c>
    </row>
    <row r="31" spans="1:4" ht="30" customHeight="1" x14ac:dyDescent="0.55000000000000004">
      <c r="A31" s="18" t="s">
        <v>113</v>
      </c>
      <c r="B31" s="18" t="s">
        <v>105</v>
      </c>
      <c r="C31" s="29">
        <v>0.01</v>
      </c>
      <c r="D31" s="11">
        <v>0.03</v>
      </c>
    </row>
    <row r="32" spans="1:4" ht="30" customHeight="1" x14ac:dyDescent="0.55000000000000004">
      <c r="A32" s="18" t="s">
        <v>31</v>
      </c>
      <c r="B32" s="18" t="s">
        <v>105</v>
      </c>
      <c r="C32" s="11">
        <v>0.03</v>
      </c>
      <c r="D32" s="27">
        <v>0.02</v>
      </c>
    </row>
    <row r="33" spans="1:7" ht="30" customHeight="1" x14ac:dyDescent="0.55000000000000004">
      <c r="A33" s="18" t="s">
        <v>100</v>
      </c>
      <c r="B33" s="18" t="s">
        <v>104</v>
      </c>
      <c r="C33" s="12">
        <v>7477</v>
      </c>
      <c r="D33" s="12">
        <v>5633</v>
      </c>
    </row>
    <row r="34" spans="1:7" ht="30" customHeight="1" x14ac:dyDescent="0.55000000000000004">
      <c r="A34" s="28">
        <v>2018</v>
      </c>
      <c r="B34" s="18" t="s">
        <v>106</v>
      </c>
      <c r="C34" s="5">
        <v>1</v>
      </c>
      <c r="D34" s="5">
        <v>5</v>
      </c>
    </row>
    <row r="35" spans="1:7" ht="30" customHeight="1" x14ac:dyDescent="0.55000000000000004">
      <c r="A35" s="28">
        <v>2019</v>
      </c>
      <c r="B35" s="22" t="s">
        <v>106</v>
      </c>
      <c r="C35" s="23">
        <v>1</v>
      </c>
      <c r="D35" s="23">
        <v>2</v>
      </c>
    </row>
    <row r="36" spans="1:7" ht="30" customHeight="1" x14ac:dyDescent="0.55000000000000004">
      <c r="A36" s="28">
        <v>2020</v>
      </c>
      <c r="B36" s="22" t="s">
        <v>106</v>
      </c>
      <c r="C36" s="5">
        <v>3</v>
      </c>
      <c r="D36" s="13">
        <v>1</v>
      </c>
    </row>
    <row r="37" spans="1:7" ht="30" customHeight="1" x14ac:dyDescent="0.55000000000000004">
      <c r="A37" s="22" t="s">
        <v>116</v>
      </c>
      <c r="B37" s="22" t="s">
        <v>102</v>
      </c>
      <c r="C37" s="30">
        <v>0.86</v>
      </c>
      <c r="D37" s="31">
        <v>0.9</v>
      </c>
    </row>
    <row r="38" spans="1:7" ht="30" customHeight="1" x14ac:dyDescent="0.55000000000000004"/>
    <row r="39" spans="1:7" ht="30" customHeight="1" x14ac:dyDescent="0.55000000000000004">
      <c r="C39" s="14"/>
    </row>
    <row r="40" spans="1:7" ht="30" customHeight="1" x14ac:dyDescent="0.55000000000000004"/>
    <row r="42" spans="1:7" x14ac:dyDescent="0.55000000000000004">
      <c r="A42" s="7"/>
      <c r="B42" s="7"/>
      <c r="C42" s="7"/>
      <c r="D42" s="7"/>
      <c r="E42" s="7"/>
      <c r="F42" s="7"/>
      <c r="G42" s="7"/>
    </row>
    <row r="43" spans="1:7" x14ac:dyDescent="0.55000000000000004">
      <c r="A43" s="7"/>
      <c r="B43" s="7"/>
      <c r="C43" s="7"/>
      <c r="D43" s="7"/>
      <c r="E43" s="7"/>
      <c r="F43" s="7"/>
      <c r="G43" s="7"/>
    </row>
    <row r="44" spans="1:7" x14ac:dyDescent="0.55000000000000004">
      <c r="A44" s="7"/>
      <c r="B44" s="7"/>
      <c r="C44" s="7"/>
      <c r="D44" s="7"/>
      <c r="E44" s="7"/>
      <c r="F44" s="7"/>
      <c r="G44" s="7"/>
    </row>
    <row r="45" spans="1:7" x14ac:dyDescent="0.55000000000000004">
      <c r="A45" s="7"/>
      <c r="B45" s="7"/>
      <c r="C45" s="7"/>
      <c r="D45" s="7"/>
      <c r="E45" s="7"/>
      <c r="F45" s="7"/>
      <c r="G45" s="7"/>
    </row>
    <row r="46" spans="1:7" x14ac:dyDescent="0.55000000000000004">
      <c r="A46" s="7"/>
      <c r="B46" s="7"/>
      <c r="C46" s="7"/>
      <c r="D46" s="7"/>
      <c r="E46" s="7"/>
      <c r="F46" s="7"/>
      <c r="G46" s="7"/>
    </row>
    <row r="47" spans="1:7" x14ac:dyDescent="0.55000000000000004">
      <c r="A47" s="7"/>
      <c r="B47" s="7"/>
      <c r="C47" s="7"/>
      <c r="D47" s="7"/>
      <c r="E47" s="7"/>
      <c r="F47" s="7"/>
      <c r="G47" s="7"/>
    </row>
    <row r="48" spans="1:7" x14ac:dyDescent="0.55000000000000004">
      <c r="A48" s="7"/>
      <c r="B48" s="7"/>
      <c r="C48" s="7"/>
      <c r="D48" s="7"/>
      <c r="E48" s="7"/>
      <c r="F48" s="7"/>
      <c r="G48" s="7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91CA-2F18-48F9-815B-5885DD7DA9ED}">
  <dimension ref="A1:AJ110"/>
  <sheetViews>
    <sheetView topLeftCell="A7" workbookViewId="0">
      <selection activeCell="C108" sqref="C108"/>
    </sheetView>
  </sheetViews>
  <sheetFormatPr defaultColWidth="8.83984375" defaultRowHeight="14.4" x14ac:dyDescent="0.55000000000000004"/>
  <cols>
    <col min="1" max="1" width="36.41796875" bestFit="1" customWidth="1"/>
    <col min="3" max="3" width="23.83984375" bestFit="1" customWidth="1"/>
    <col min="4" max="4" width="9.26171875" bestFit="1" customWidth="1"/>
    <col min="5" max="5" width="9.578125" bestFit="1" customWidth="1"/>
    <col min="6" max="6" width="11.41796875" bestFit="1" customWidth="1"/>
  </cols>
  <sheetData>
    <row r="1" spans="1:36" x14ac:dyDescent="0.55000000000000004">
      <c r="B1" t="s">
        <v>49</v>
      </c>
      <c r="C1" t="s">
        <v>53</v>
      </c>
      <c r="E1" t="s">
        <v>23</v>
      </c>
      <c r="F1" t="s">
        <v>54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</row>
    <row r="2" spans="1:36" x14ac:dyDescent="0.55000000000000004">
      <c r="A2" t="s">
        <v>18</v>
      </c>
      <c r="B2" s="15">
        <v>150000</v>
      </c>
      <c r="C2" s="15">
        <v>33000</v>
      </c>
      <c r="D2" t="s">
        <v>86</v>
      </c>
      <c r="E2" s="17">
        <v>0.21</v>
      </c>
      <c r="F2" s="17">
        <v>0.03</v>
      </c>
      <c r="G2" s="17">
        <v>0.03</v>
      </c>
      <c r="H2" s="17">
        <v>0.28999999999999998</v>
      </c>
      <c r="I2" s="17">
        <v>0.03</v>
      </c>
      <c r="J2" s="17">
        <v>0.04</v>
      </c>
      <c r="K2" s="17">
        <v>0.2</v>
      </c>
      <c r="L2" s="17">
        <v>0.01</v>
      </c>
      <c r="M2" s="17">
        <v>7.0000000000000007E-2</v>
      </c>
      <c r="N2" s="17">
        <v>0.02</v>
      </c>
      <c r="O2" s="17">
        <v>0.04</v>
      </c>
      <c r="P2" s="17">
        <v>7.0000000000000007E-2</v>
      </c>
      <c r="Q2" s="17">
        <v>0.02</v>
      </c>
      <c r="R2" t="s">
        <v>48</v>
      </c>
      <c r="S2" s="17">
        <v>0.02</v>
      </c>
      <c r="T2" s="17">
        <v>0.02</v>
      </c>
      <c r="U2" t="s">
        <v>48</v>
      </c>
      <c r="V2" s="17">
        <v>0.05</v>
      </c>
      <c r="W2" s="17">
        <v>0.02</v>
      </c>
      <c r="X2" s="17">
        <v>0.02</v>
      </c>
      <c r="Y2" s="17">
        <v>0.03</v>
      </c>
      <c r="Z2" s="17">
        <v>0.03</v>
      </c>
      <c r="AA2" s="17">
        <v>0.02</v>
      </c>
      <c r="AB2" s="17">
        <v>0.01</v>
      </c>
      <c r="AC2" s="17">
        <v>0.2</v>
      </c>
      <c r="AD2" s="17">
        <v>0.01</v>
      </c>
      <c r="AE2" s="17">
        <v>0.02</v>
      </c>
      <c r="AF2" s="17">
        <v>0</v>
      </c>
      <c r="AG2" s="17">
        <v>0.05</v>
      </c>
      <c r="AH2" s="17">
        <v>0.08</v>
      </c>
      <c r="AI2" s="17">
        <v>0.04</v>
      </c>
      <c r="AJ2" s="17">
        <v>1</v>
      </c>
    </row>
    <row r="6" spans="1:36" x14ac:dyDescent="0.55000000000000004">
      <c r="A6" t="s">
        <v>13</v>
      </c>
      <c r="B6" s="15">
        <v>148750</v>
      </c>
      <c r="C6" s="15">
        <v>30000</v>
      </c>
    </row>
    <row r="9" spans="1:36" x14ac:dyDescent="0.55000000000000004">
      <c r="C9" s="17"/>
    </row>
    <row r="12" spans="1:36" x14ac:dyDescent="0.55000000000000004">
      <c r="B12" t="s">
        <v>86</v>
      </c>
    </row>
    <row r="13" spans="1:36" x14ac:dyDescent="0.55000000000000004">
      <c r="A13" t="s">
        <v>23</v>
      </c>
      <c r="B13" s="17">
        <v>0.21</v>
      </c>
      <c r="C13" s="16"/>
      <c r="I13" s="17"/>
    </row>
    <row r="14" spans="1:36" x14ac:dyDescent="0.55000000000000004">
      <c r="A14" t="s">
        <v>54</v>
      </c>
      <c r="B14" s="17">
        <v>0.03</v>
      </c>
      <c r="C14" s="16"/>
    </row>
    <row r="15" spans="1:36" x14ac:dyDescent="0.55000000000000004">
      <c r="A15" t="s">
        <v>56</v>
      </c>
      <c r="B15" s="17">
        <v>0.03</v>
      </c>
      <c r="C15" s="16"/>
    </row>
    <row r="16" spans="1:36" x14ac:dyDescent="0.55000000000000004">
      <c r="A16" t="s">
        <v>57</v>
      </c>
      <c r="B16" s="17">
        <v>0.28999999999999998</v>
      </c>
      <c r="C16" s="16"/>
      <c r="I16" s="17"/>
    </row>
    <row r="17" spans="1:9" x14ac:dyDescent="0.55000000000000004">
      <c r="A17" t="s">
        <v>58</v>
      </c>
      <c r="B17" s="17">
        <v>0.03</v>
      </c>
      <c r="C17" s="16"/>
    </row>
    <row r="18" spans="1:9" x14ac:dyDescent="0.55000000000000004">
      <c r="A18" t="s">
        <v>59</v>
      </c>
      <c r="B18" s="17">
        <v>0.04</v>
      </c>
      <c r="C18" s="16"/>
      <c r="I18" s="17"/>
    </row>
    <row r="19" spans="1:9" x14ac:dyDescent="0.55000000000000004">
      <c r="A19" t="s">
        <v>60</v>
      </c>
      <c r="B19" s="17">
        <v>0.2</v>
      </c>
      <c r="C19" s="16"/>
      <c r="I19" s="17"/>
    </row>
    <row r="20" spans="1:9" x14ac:dyDescent="0.55000000000000004">
      <c r="A20" t="s">
        <v>61</v>
      </c>
      <c r="B20" s="17">
        <v>0.01</v>
      </c>
      <c r="C20" s="16"/>
    </row>
    <row r="21" spans="1:9" x14ac:dyDescent="0.55000000000000004">
      <c r="A21" t="s">
        <v>62</v>
      </c>
      <c r="B21" s="17">
        <v>7.0000000000000007E-2</v>
      </c>
      <c r="C21" s="16"/>
    </row>
    <row r="22" spans="1:9" x14ac:dyDescent="0.55000000000000004">
      <c r="A22" t="s">
        <v>63</v>
      </c>
      <c r="B22" s="17">
        <v>0.02</v>
      </c>
      <c r="C22" s="16"/>
    </row>
    <row r="23" spans="1:9" x14ac:dyDescent="0.55000000000000004">
      <c r="A23" t="s">
        <v>64</v>
      </c>
      <c r="B23" s="17">
        <v>0.04</v>
      </c>
      <c r="C23" s="16"/>
      <c r="D23" t="s">
        <v>49</v>
      </c>
      <c r="E23" s="17"/>
      <c r="H23" t="s">
        <v>50</v>
      </c>
    </row>
    <row r="24" spans="1:9" x14ac:dyDescent="0.55000000000000004">
      <c r="A24" t="s">
        <v>65</v>
      </c>
      <c r="B24" s="17">
        <v>7.0000000000000007E-2</v>
      </c>
      <c r="C24" s="16"/>
      <c r="H24" t="s">
        <v>51</v>
      </c>
    </row>
    <row r="25" spans="1:9" x14ac:dyDescent="0.55000000000000004">
      <c r="A25" t="s">
        <v>66</v>
      </c>
      <c r="B25" s="17">
        <v>0.02</v>
      </c>
      <c r="C25" s="16"/>
      <c r="H25" t="s">
        <v>52</v>
      </c>
    </row>
    <row r="26" spans="1:9" x14ac:dyDescent="0.55000000000000004">
      <c r="A26" t="s">
        <v>67</v>
      </c>
      <c r="B26" t="s">
        <v>48</v>
      </c>
    </row>
    <row r="27" spans="1:9" x14ac:dyDescent="0.55000000000000004">
      <c r="A27" t="s">
        <v>68</v>
      </c>
      <c r="B27" s="17">
        <v>0.02</v>
      </c>
      <c r="C27" s="16"/>
      <c r="D27" s="16">
        <v>165000</v>
      </c>
      <c r="E27" s="16"/>
      <c r="G27" s="17"/>
      <c r="H27" s="16">
        <v>30000</v>
      </c>
    </row>
    <row r="28" spans="1:9" x14ac:dyDescent="0.55000000000000004">
      <c r="A28" t="s">
        <v>69</v>
      </c>
      <c r="B28" s="17">
        <v>0.02</v>
      </c>
      <c r="C28" s="16"/>
      <c r="D28" s="16">
        <v>127500</v>
      </c>
      <c r="E28" s="16"/>
      <c r="G28" s="17"/>
      <c r="H28" s="16">
        <v>20000</v>
      </c>
    </row>
    <row r="29" spans="1:9" x14ac:dyDescent="0.55000000000000004">
      <c r="A29" t="s">
        <v>70</v>
      </c>
      <c r="B29" t="s">
        <v>48</v>
      </c>
      <c r="D29" s="16">
        <v>149000</v>
      </c>
      <c r="E29" s="16"/>
      <c r="G29" s="17"/>
      <c r="H29" s="16">
        <v>22500</v>
      </c>
    </row>
    <row r="30" spans="1:9" x14ac:dyDescent="0.55000000000000004">
      <c r="A30" t="s">
        <v>71</v>
      </c>
      <c r="B30" s="17">
        <v>0.05</v>
      </c>
      <c r="C30" s="16"/>
      <c r="D30" s="16">
        <v>150000</v>
      </c>
      <c r="E30" s="16"/>
      <c r="G30" s="17"/>
      <c r="H30" s="16">
        <v>30000</v>
      </c>
    </row>
    <row r="31" spans="1:9" x14ac:dyDescent="0.55000000000000004">
      <c r="A31" t="s">
        <v>72</v>
      </c>
      <c r="B31" s="17">
        <v>0.02</v>
      </c>
      <c r="C31" s="16"/>
      <c r="D31" s="16">
        <v>150000</v>
      </c>
      <c r="E31" s="16"/>
      <c r="G31" s="17"/>
      <c r="H31" s="16">
        <v>57500</v>
      </c>
    </row>
    <row r="32" spans="1:9" x14ac:dyDescent="0.55000000000000004">
      <c r="A32" t="s">
        <v>73</v>
      </c>
      <c r="B32" s="17">
        <v>0.02</v>
      </c>
      <c r="C32" s="16"/>
      <c r="D32" s="16">
        <v>150000</v>
      </c>
      <c r="E32" s="16"/>
      <c r="G32" s="17"/>
      <c r="H32" s="16">
        <v>30000</v>
      </c>
    </row>
    <row r="33" spans="1:9" x14ac:dyDescent="0.55000000000000004">
      <c r="A33" t="s">
        <v>74</v>
      </c>
      <c r="B33" s="17">
        <v>0.03</v>
      </c>
      <c r="C33" s="16"/>
      <c r="D33" s="16">
        <v>160000</v>
      </c>
      <c r="E33" s="16"/>
      <c r="G33" s="17"/>
      <c r="H33" s="16">
        <v>25000</v>
      </c>
    </row>
    <row r="34" spans="1:9" x14ac:dyDescent="0.55000000000000004">
      <c r="A34" t="s">
        <v>75</v>
      </c>
      <c r="B34" s="17">
        <v>0.03</v>
      </c>
      <c r="C34" s="16"/>
      <c r="D34" s="16">
        <v>145000</v>
      </c>
      <c r="E34" s="16"/>
      <c r="H34" t="s">
        <v>55</v>
      </c>
    </row>
    <row r="35" spans="1:9" x14ac:dyDescent="0.55000000000000004">
      <c r="A35" t="s">
        <v>76</v>
      </c>
      <c r="B35" s="17">
        <v>0.02</v>
      </c>
      <c r="C35" s="16"/>
      <c r="D35" s="16">
        <v>130000</v>
      </c>
      <c r="E35" s="16"/>
      <c r="G35" s="17"/>
      <c r="H35" s="16">
        <v>30000</v>
      </c>
    </row>
    <row r="36" spans="1:9" x14ac:dyDescent="0.55000000000000004">
      <c r="A36" t="s">
        <v>77</v>
      </c>
      <c r="B36" s="17">
        <v>0.01</v>
      </c>
      <c r="C36" s="16"/>
      <c r="D36" s="16">
        <v>130000</v>
      </c>
      <c r="E36" s="16"/>
      <c r="G36" s="17"/>
      <c r="H36" s="16">
        <v>35000</v>
      </c>
    </row>
    <row r="37" spans="1:9" x14ac:dyDescent="0.55000000000000004">
      <c r="A37" t="s">
        <v>78</v>
      </c>
      <c r="B37" s="17">
        <v>0.2</v>
      </c>
      <c r="C37" s="16"/>
      <c r="D37" s="16">
        <v>140000</v>
      </c>
      <c r="E37" s="16"/>
      <c r="G37" s="17"/>
      <c r="H37" s="16">
        <v>20000</v>
      </c>
      <c r="I37" s="17"/>
    </row>
    <row r="38" spans="1:9" x14ac:dyDescent="0.55000000000000004">
      <c r="A38" t="s">
        <v>79</v>
      </c>
      <c r="B38" s="17">
        <v>0.01</v>
      </c>
      <c r="C38" s="16"/>
      <c r="D38" s="16">
        <v>130000</v>
      </c>
      <c r="E38" s="16"/>
      <c r="G38" s="17"/>
      <c r="H38" s="16">
        <v>25000</v>
      </c>
    </row>
    <row r="39" spans="1:9" x14ac:dyDescent="0.55000000000000004">
      <c r="A39" t="s">
        <v>80</v>
      </c>
      <c r="B39" s="17">
        <v>0.02</v>
      </c>
      <c r="C39" s="16"/>
      <c r="D39" s="16">
        <v>140000</v>
      </c>
      <c r="E39" s="16"/>
      <c r="G39" s="17"/>
      <c r="H39" s="16">
        <v>25000</v>
      </c>
    </row>
    <row r="40" spans="1:9" x14ac:dyDescent="0.55000000000000004">
      <c r="A40" t="s">
        <v>81</v>
      </c>
      <c r="B40" s="17">
        <v>0</v>
      </c>
      <c r="D40" t="s">
        <v>55</v>
      </c>
      <c r="H40" t="s">
        <v>55</v>
      </c>
    </row>
    <row r="41" spans="1:9" x14ac:dyDescent="0.55000000000000004">
      <c r="A41" t="s">
        <v>82</v>
      </c>
      <c r="B41" s="17">
        <v>0.05</v>
      </c>
      <c r="C41" s="16"/>
      <c r="D41" s="16">
        <v>140000</v>
      </c>
      <c r="E41" s="16"/>
      <c r="G41" s="17"/>
      <c r="H41" s="16">
        <v>25000</v>
      </c>
    </row>
    <row r="42" spans="1:9" x14ac:dyDescent="0.55000000000000004">
      <c r="A42" t="s">
        <v>83</v>
      </c>
      <c r="B42" s="17">
        <v>0.08</v>
      </c>
      <c r="C42" s="16"/>
      <c r="D42" s="16">
        <v>120000</v>
      </c>
      <c r="E42" s="16"/>
      <c r="G42" s="17"/>
      <c r="H42" s="16">
        <v>40000</v>
      </c>
    </row>
    <row r="43" spans="1:9" x14ac:dyDescent="0.55000000000000004">
      <c r="A43" t="s">
        <v>84</v>
      </c>
      <c r="B43" s="17">
        <v>0.04</v>
      </c>
      <c r="C43" s="16"/>
      <c r="D43" t="s">
        <v>55</v>
      </c>
      <c r="H43" t="s">
        <v>55</v>
      </c>
    </row>
    <row r="44" spans="1:9" x14ac:dyDescent="0.55000000000000004">
      <c r="A44" t="s">
        <v>85</v>
      </c>
      <c r="B44" s="17">
        <v>1</v>
      </c>
      <c r="C44" s="16"/>
      <c r="D44" s="16">
        <v>100000</v>
      </c>
      <c r="E44" s="16"/>
      <c r="H44" t="s">
        <v>55</v>
      </c>
      <c r="I44" s="17"/>
    </row>
    <row r="45" spans="1:9" x14ac:dyDescent="0.55000000000000004">
      <c r="D45" s="16">
        <v>100000</v>
      </c>
      <c r="E45" s="16"/>
      <c r="H45" t="s">
        <v>55</v>
      </c>
    </row>
    <row r="46" spans="1:9" x14ac:dyDescent="0.55000000000000004">
      <c r="D46" s="16">
        <v>100000</v>
      </c>
      <c r="E46" s="16"/>
      <c r="H46" t="s">
        <v>55</v>
      </c>
    </row>
    <row r="47" spans="1:9" x14ac:dyDescent="0.55000000000000004">
      <c r="D47" s="16">
        <v>120000</v>
      </c>
      <c r="E47" s="16"/>
      <c r="G47" s="17"/>
      <c r="H47" s="16">
        <v>30000</v>
      </c>
    </row>
    <row r="48" spans="1:9" x14ac:dyDescent="0.55000000000000004">
      <c r="D48" s="16">
        <v>140000</v>
      </c>
      <c r="E48" s="16"/>
      <c r="G48" s="17"/>
      <c r="H48" s="16">
        <v>16250</v>
      </c>
    </row>
    <row r="49" spans="4:8" x14ac:dyDescent="0.55000000000000004">
      <c r="D49" s="16">
        <v>140000</v>
      </c>
      <c r="E49" s="16"/>
      <c r="H49" t="s">
        <v>55</v>
      </c>
    </row>
    <row r="50" spans="4:8" x14ac:dyDescent="0.55000000000000004">
      <c r="D50" s="16">
        <v>140000</v>
      </c>
      <c r="E50" s="16"/>
      <c r="H50" t="s">
        <v>55</v>
      </c>
    </row>
    <row r="51" spans="4:8" x14ac:dyDescent="0.55000000000000004">
      <c r="D51" s="16">
        <v>135000</v>
      </c>
      <c r="E51" s="16"/>
      <c r="G51" s="17"/>
      <c r="H51" s="16">
        <v>25000</v>
      </c>
    </row>
    <row r="52" spans="4:8" x14ac:dyDescent="0.55000000000000004">
      <c r="D52" s="16">
        <v>130000</v>
      </c>
      <c r="E52" s="16"/>
      <c r="G52" s="17"/>
      <c r="H52" s="16">
        <v>37500</v>
      </c>
    </row>
    <row r="53" spans="4:8" x14ac:dyDescent="0.55000000000000004">
      <c r="D53" s="16">
        <v>130000</v>
      </c>
      <c r="E53" s="16"/>
      <c r="G53" s="17"/>
      <c r="H53" s="16">
        <v>50000</v>
      </c>
    </row>
    <row r="54" spans="4:8" x14ac:dyDescent="0.55000000000000004">
      <c r="D54" t="s">
        <v>55</v>
      </c>
      <c r="H54" t="s">
        <v>55</v>
      </c>
    </row>
    <row r="55" spans="4:8" x14ac:dyDescent="0.55000000000000004">
      <c r="D55" s="16">
        <v>135000</v>
      </c>
      <c r="E55" s="16"/>
      <c r="G55" s="17"/>
      <c r="H55" s="16">
        <v>30000</v>
      </c>
    </row>
    <row r="56" spans="4:8" x14ac:dyDescent="0.55000000000000004">
      <c r="D56" s="16">
        <v>135000</v>
      </c>
      <c r="E56" s="16"/>
      <c r="G56" s="17"/>
      <c r="H56" s="16">
        <v>20000</v>
      </c>
    </row>
    <row r="57" spans="4:8" x14ac:dyDescent="0.55000000000000004">
      <c r="D57" s="16">
        <v>145000</v>
      </c>
      <c r="E57" s="16"/>
      <c r="G57" s="17"/>
      <c r="H57" s="16">
        <v>15000</v>
      </c>
    </row>
    <row r="58" spans="4:8" x14ac:dyDescent="0.55000000000000004">
      <c r="D58" s="16">
        <v>148750</v>
      </c>
      <c r="E58" s="16"/>
      <c r="G58" s="17"/>
      <c r="H58" s="16">
        <v>30000</v>
      </c>
    </row>
    <row r="66" spans="1:3" x14ac:dyDescent="0.55000000000000004">
      <c r="A66" s="5" t="s">
        <v>87</v>
      </c>
      <c r="B66" s="5" t="s">
        <v>14</v>
      </c>
      <c r="C66" s="5" t="s">
        <v>13</v>
      </c>
    </row>
    <row r="67" spans="1:3" ht="28.8" x14ac:dyDescent="0.55000000000000004">
      <c r="A67" s="1" t="s">
        <v>0</v>
      </c>
      <c r="B67" s="1" t="s">
        <v>1</v>
      </c>
      <c r="C67" s="1" t="s">
        <v>2</v>
      </c>
    </row>
    <row r="68" spans="1:3" x14ac:dyDescent="0.55000000000000004">
      <c r="A68" s="1" t="s">
        <v>3</v>
      </c>
      <c r="B68" s="2">
        <v>74706</v>
      </c>
      <c r="C68" s="2">
        <v>73440</v>
      </c>
    </row>
    <row r="69" spans="1:3" x14ac:dyDescent="0.55000000000000004">
      <c r="A69" s="1" t="s">
        <v>38</v>
      </c>
      <c r="B69" s="2">
        <v>33693</v>
      </c>
      <c r="C69" s="2">
        <f>14130+16570</f>
        <v>30700</v>
      </c>
    </row>
    <row r="70" spans="1:3" ht="28.8" x14ac:dyDescent="0.55000000000000004">
      <c r="A70" s="1" t="s">
        <v>41</v>
      </c>
      <c r="B70" s="5">
        <f>6706*12</f>
        <v>80472</v>
      </c>
      <c r="C70" s="5">
        <f>3725*12</f>
        <v>44700</v>
      </c>
    </row>
    <row r="71" spans="1:3" x14ac:dyDescent="0.55000000000000004">
      <c r="A71" s="5" t="s">
        <v>39</v>
      </c>
      <c r="B71" s="5">
        <f>5928+696</f>
        <v>6624</v>
      </c>
      <c r="C71" s="5">
        <f>1206+3922</f>
        <v>5128</v>
      </c>
    </row>
    <row r="72" spans="1:3" x14ac:dyDescent="0.55000000000000004">
      <c r="A72" s="1" t="s">
        <v>4</v>
      </c>
      <c r="B72" s="1">
        <f>1671+900</f>
        <v>2571</v>
      </c>
      <c r="C72" s="1">
        <v>2550</v>
      </c>
    </row>
    <row r="73" spans="1:3" x14ac:dyDescent="0.55000000000000004">
      <c r="A73" s="1" t="s">
        <v>40</v>
      </c>
      <c r="B73" s="9">
        <f>SUM(B68:B69,B71,B72)</f>
        <v>117594</v>
      </c>
      <c r="C73" s="9">
        <f>SUM(C68:C69,C71,C72)</f>
        <v>111818</v>
      </c>
    </row>
    <row r="74" spans="1:3" x14ac:dyDescent="0.55000000000000004">
      <c r="A74" s="1" t="s">
        <v>5</v>
      </c>
      <c r="B74" s="1" t="s">
        <v>6</v>
      </c>
      <c r="C74" s="1" t="s">
        <v>6</v>
      </c>
    </row>
    <row r="75" spans="1:3" x14ac:dyDescent="0.55000000000000004">
      <c r="A75" s="1" t="s">
        <v>15</v>
      </c>
      <c r="B75" s="5">
        <v>436</v>
      </c>
      <c r="C75" s="5">
        <v>732</v>
      </c>
    </row>
    <row r="76" spans="1:3" x14ac:dyDescent="0.55000000000000004">
      <c r="A76" s="1" t="s">
        <v>7</v>
      </c>
      <c r="B76" s="3">
        <v>5.9499999999999997E-2</v>
      </c>
      <c r="C76" s="3">
        <v>7.8600000000000003E-2</v>
      </c>
    </row>
    <row r="77" spans="1:3" x14ac:dyDescent="0.55000000000000004">
      <c r="A77" s="5" t="s">
        <v>42</v>
      </c>
      <c r="B77" s="5">
        <v>3.8</v>
      </c>
      <c r="C77" s="5">
        <v>3.7</v>
      </c>
    </row>
    <row r="78" spans="1:3" x14ac:dyDescent="0.55000000000000004">
      <c r="A78" s="5" t="s">
        <v>43</v>
      </c>
      <c r="B78" s="5">
        <v>734</v>
      </c>
      <c r="C78" s="5">
        <v>730</v>
      </c>
    </row>
    <row r="79" spans="1:3" x14ac:dyDescent="0.55000000000000004">
      <c r="A79" s="1" t="s">
        <v>8</v>
      </c>
      <c r="B79" s="4">
        <v>0.47</v>
      </c>
      <c r="C79" s="4">
        <v>0.44</v>
      </c>
    </row>
    <row r="80" spans="1:3" x14ac:dyDescent="0.55000000000000004">
      <c r="A80" s="1" t="s">
        <v>9</v>
      </c>
      <c r="B80" s="4">
        <v>0.35</v>
      </c>
      <c r="C80" s="4">
        <v>0.33</v>
      </c>
    </row>
    <row r="81" spans="1:3" x14ac:dyDescent="0.55000000000000004">
      <c r="A81" s="1" t="s">
        <v>16</v>
      </c>
      <c r="B81" s="4">
        <v>0.37</v>
      </c>
      <c r="C81" s="4">
        <v>0.45</v>
      </c>
    </row>
    <row r="82" spans="1:3" x14ac:dyDescent="0.55000000000000004">
      <c r="A82" s="1" t="s">
        <v>12</v>
      </c>
      <c r="B82" s="10">
        <v>43836</v>
      </c>
      <c r="C82" s="10">
        <v>43835</v>
      </c>
    </row>
    <row r="83" spans="1:3" x14ac:dyDescent="0.55000000000000004">
      <c r="A83" s="1" t="s">
        <v>10</v>
      </c>
      <c r="B83" s="1" t="s">
        <v>11</v>
      </c>
      <c r="C83" s="1" t="s">
        <v>11</v>
      </c>
    </row>
    <row r="84" spans="1:3" x14ac:dyDescent="0.55000000000000004">
      <c r="A84" s="1" t="s">
        <v>17</v>
      </c>
      <c r="B84" s="5"/>
      <c r="C84" s="5"/>
    </row>
    <row r="85" spans="1:3" x14ac:dyDescent="0.55000000000000004">
      <c r="A85" s="5" t="s">
        <v>19</v>
      </c>
      <c r="B85" s="11">
        <v>0.94</v>
      </c>
      <c r="C85" s="11">
        <v>0.95</v>
      </c>
    </row>
    <row r="86" spans="1:3" x14ac:dyDescent="0.55000000000000004">
      <c r="A86" s="5" t="s">
        <v>20</v>
      </c>
      <c r="B86" s="12">
        <v>150000</v>
      </c>
      <c r="C86" s="12">
        <v>148750</v>
      </c>
    </row>
    <row r="87" spans="1:3" x14ac:dyDescent="0.55000000000000004">
      <c r="A87" s="5" t="s">
        <v>21</v>
      </c>
      <c r="B87" s="12">
        <v>25000</v>
      </c>
      <c r="C87" s="12">
        <v>30000</v>
      </c>
    </row>
    <row r="88" spans="1:3" x14ac:dyDescent="0.55000000000000004">
      <c r="A88" s="5" t="s">
        <v>22</v>
      </c>
      <c r="B88" s="5"/>
      <c r="C88" s="5"/>
    </row>
    <row r="89" spans="1:3" x14ac:dyDescent="0.55000000000000004">
      <c r="A89" s="5" t="s">
        <v>23</v>
      </c>
      <c r="B89" s="11">
        <v>0.35</v>
      </c>
      <c r="C89" s="11">
        <v>0.22</v>
      </c>
    </row>
    <row r="90" spans="1:3" x14ac:dyDescent="0.55000000000000004">
      <c r="A90" s="5" t="s">
        <v>24</v>
      </c>
      <c r="B90" s="5" t="s">
        <v>25</v>
      </c>
      <c r="C90" s="11">
        <v>0.09</v>
      </c>
    </row>
    <row r="91" spans="1:3" x14ac:dyDescent="0.55000000000000004">
      <c r="A91" s="5" t="s">
        <v>26</v>
      </c>
      <c r="B91" s="11">
        <v>0.31</v>
      </c>
      <c r="C91" s="11">
        <v>0.28999999999999998</v>
      </c>
    </row>
    <row r="92" spans="1:3" x14ac:dyDescent="0.55000000000000004">
      <c r="A92" s="5" t="s">
        <v>27</v>
      </c>
      <c r="B92" s="11">
        <v>0.09</v>
      </c>
      <c r="C92" s="11">
        <v>0.16</v>
      </c>
    </row>
    <row r="93" spans="1:3" x14ac:dyDescent="0.55000000000000004">
      <c r="A93" s="5" t="s">
        <v>28</v>
      </c>
      <c r="B93" s="11">
        <v>0.18</v>
      </c>
      <c r="C93" s="11">
        <v>0.13</v>
      </c>
    </row>
    <row r="94" spans="1:3" x14ac:dyDescent="0.55000000000000004">
      <c r="A94" s="5" t="s">
        <v>29</v>
      </c>
      <c r="B94" s="5" t="s">
        <v>25</v>
      </c>
      <c r="C94" s="11">
        <v>0.06</v>
      </c>
    </row>
    <row r="95" spans="1:3" x14ac:dyDescent="0.55000000000000004">
      <c r="A95" s="5" t="s">
        <v>30</v>
      </c>
      <c r="B95" s="11">
        <v>0.01</v>
      </c>
      <c r="C95" s="5" t="s">
        <v>25</v>
      </c>
    </row>
    <row r="96" spans="1:3" x14ac:dyDescent="0.55000000000000004">
      <c r="A96" s="5" t="s">
        <v>31</v>
      </c>
      <c r="B96" s="11">
        <v>0.05</v>
      </c>
      <c r="C96" s="11">
        <v>0.04</v>
      </c>
    </row>
    <row r="97" spans="1:3" x14ac:dyDescent="0.55000000000000004">
      <c r="A97" s="5" t="s">
        <v>35</v>
      </c>
      <c r="B97" s="12">
        <v>7477</v>
      </c>
      <c r="C97" s="12">
        <v>5633</v>
      </c>
    </row>
    <row r="98" spans="1:3" x14ac:dyDescent="0.55000000000000004">
      <c r="A98" s="5" t="s">
        <v>36</v>
      </c>
      <c r="B98" s="11">
        <v>0.37</v>
      </c>
      <c r="C98" s="11">
        <v>0.16</v>
      </c>
    </row>
    <row r="99" spans="1:3" x14ac:dyDescent="0.55000000000000004">
      <c r="A99" s="5" t="s">
        <v>37</v>
      </c>
      <c r="B99" s="11">
        <v>0.28999999999999998</v>
      </c>
      <c r="C99" s="11">
        <v>0.32</v>
      </c>
    </row>
    <row r="100" spans="1:3" x14ac:dyDescent="0.55000000000000004">
      <c r="A100" s="5" t="s">
        <v>24</v>
      </c>
      <c r="B100" s="5" t="s">
        <v>25</v>
      </c>
      <c r="C100" s="11">
        <v>0.12</v>
      </c>
    </row>
    <row r="101" spans="1:3" x14ac:dyDescent="0.55000000000000004">
      <c r="A101" s="5" t="s">
        <v>27</v>
      </c>
      <c r="B101" s="11">
        <v>0.03</v>
      </c>
      <c r="C101" s="11">
        <v>0.09</v>
      </c>
    </row>
    <row r="102" spans="1:3" x14ac:dyDescent="0.55000000000000004">
      <c r="A102" s="5" t="s">
        <v>28</v>
      </c>
      <c r="B102" s="11">
        <v>0.23</v>
      </c>
      <c r="C102" s="11">
        <v>0.14000000000000001</v>
      </c>
    </row>
    <row r="103" spans="1:3" x14ac:dyDescent="0.55000000000000004">
      <c r="A103" s="5" t="s">
        <v>29</v>
      </c>
      <c r="B103" s="5" t="s">
        <v>25</v>
      </c>
      <c r="C103" s="11">
        <v>0.11</v>
      </c>
    </row>
    <row r="104" spans="1:3" x14ac:dyDescent="0.55000000000000004">
      <c r="A104" s="5" t="s">
        <v>32</v>
      </c>
      <c r="B104" s="5" t="s">
        <v>33</v>
      </c>
      <c r="C104" s="11" t="s">
        <v>25</v>
      </c>
    </row>
    <row r="105" spans="1:3" x14ac:dyDescent="0.55000000000000004">
      <c r="A105" s="5" t="s">
        <v>30</v>
      </c>
      <c r="B105" s="11">
        <v>0.02</v>
      </c>
      <c r="C105" s="5" t="s">
        <v>25</v>
      </c>
    </row>
    <row r="106" spans="1:3" x14ac:dyDescent="0.55000000000000004">
      <c r="A106" s="5" t="s">
        <v>34</v>
      </c>
      <c r="B106" s="11">
        <v>7.0000000000000007E-2</v>
      </c>
      <c r="C106" s="11">
        <v>0.05</v>
      </c>
    </row>
    <row r="107" spans="1:3" x14ac:dyDescent="0.55000000000000004">
      <c r="A107" s="5" t="s">
        <v>46</v>
      </c>
      <c r="B107" s="5"/>
      <c r="C107" s="5"/>
    </row>
    <row r="108" spans="1:3" x14ac:dyDescent="0.55000000000000004">
      <c r="A108" s="5" t="s">
        <v>44</v>
      </c>
      <c r="B108" s="5">
        <v>1</v>
      </c>
      <c r="C108" s="5">
        <v>5</v>
      </c>
    </row>
    <row r="109" spans="1:3" x14ac:dyDescent="0.55000000000000004">
      <c r="A109" s="13" t="s">
        <v>45</v>
      </c>
      <c r="B109" s="13">
        <v>2</v>
      </c>
      <c r="C109" s="13">
        <v>3</v>
      </c>
    </row>
    <row r="110" spans="1:3" x14ac:dyDescent="0.55000000000000004">
      <c r="A110" s="5" t="s">
        <v>47</v>
      </c>
      <c r="B110" s="5">
        <v>1</v>
      </c>
      <c r="C110" s="5">
        <v>2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6 0 d b 8 e - a 3 5 f - 4 2 1 f - b 5 3 5 - b 3 a c 6 d 9 8 9 6 8 c "   x m l n s = " h t t p : / / s c h e m a s . m i c r o s o f t . c o m / D a t a M a s h u p " > A A A A A B I E A A B Q S w M E F A A C A A g A G 4 u K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G 4 u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L i l F n C 3 Y Z D A E A A B Y C A A A T A B w A R m 9 y b X V s Y X M v U 2 V j d G l v b j E u b S C i G A A o o B Q A A A A A A A A A A A A A A A A A A A A A A A A A A A C F U M F K w 0 A Q v Q f y D 8 t 6 S S E U 4 r X 0 I E H w p G C q H k o P m 3 R s Q j c z Z T N b G k L + 3 U l T r b a K e 1 l 2 3 t v 3 3 r w G C q 4 I V T b e y S w M w q A p j Y O 1 W p j c Q q L m y g K H g Z K T k X c F y O T + U I C d p t 4 5 Q H 4 j t 8 2 J t t G k W z 6 a G u Z 6 / K l X / T I l Z K G s 4 l H g R q e l w c 0 g 3 u 5 A i 9 K R O l 0 4 g 8 0 7 u T o l 6 2 s c w C Y a 3 e K u 0 6 l h 2 J B r V a J j x Q I q h g P 3 s f o G 3 V 5 B G R s U z b X 6 R N D X O b g j 9 m D c 3 l x D / e Q r 6 A v u q j 2 x R H 1 C 2 0 p B V i q S 1 5 i w O W c / E a O L 3 S 4 T n C 0 l g L 5 j d l X u e e D p V 2 M 9 6 L P 1 M 6 D U + I v V C J z G 0 f 8 Z h + 5 + O G V F S W S 1 7 B k G F f 7 l N / s A U E s B A i 0 A F A A C A A g A G 4 u K U R 0 M X g u k A A A A 9 Q A A A B I A A A A A A A A A A A A A A A A A A A A A A E N v b m Z p Z y 9 Q Y W N r Y W d l L n h t b F B L A Q I t A B Q A A g A I A B u L i l E P y u m r p A A A A O k A A A A T A A A A A A A A A A A A A A A A A P A A A A B b Q 2 9 u d G V u d F 9 U e X B l c 1 0 u e G 1 s U E s B A i 0 A F A A C A A g A G 4 u K U W c L d h k M A Q A A F g I A A B M A A A A A A A A A A A A A A A A A 4 Q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s A A A A A A A B R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w V D I y O j I 0 O j U 1 L j I 3 M j A 3 N T F a I i A v P j x F b n R y e S B U e X B l P S J G a W x s Q 2 9 s d W 1 u V H l w Z X M i I F Z h b H V l P S J z Q m d Z R 0 J R P T 0 i I C 8 + P E V u d H J 5 I F R 5 c G U 9 I k Z p b G x D b 2 x 1 b W 5 O Y W 1 l c y I g V m F s d W U 9 I n N b J n F 1 b 3 Q 7 Q 2 F 0 Z W d v c n k g M S Z x d W 9 0 O y w m c X V v d D t D Y X R l Z 2 9 y e S A y J n F 1 b 3 Q 7 L C Z x d W 9 0 O 1 N j a G 9 v b C Z x d W 9 0 O y w m c X V v d D t W Y W x 1 Z S Z x d W 9 0 O 1 0 i I C 8 + P E V u d H J 5 I F R 5 c G U 9 I l F 1 Z X J 5 S U Q i I F Z h b H V l P S J z N G I 3 N j N i M j A t M T U y Z S 0 0 M 2 Y 2 L W E 2 Y T U t Z D V l O T k 4 Y T k z Z j h k I i A v P j x F b n R y e S B U e X B l P S J G a W x s Q 2 9 1 b n Q i I F Z h b H V l P S J s N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b m x 5 I F N l b G V j d G V k I E N v b H V t b n M u e 0 N h d G V n b 3 J 5 I D E s M H 0 m c X V v d D s s J n F 1 b 3 Q 7 U 2 V j d G l v b j E v V G F i b G U x L 1 V u c G l 2 b 3 R l Z C B P b m x 5 I F N l b G V j d G V k I E N v b H V t b n M u e 0 N h d G V n b 3 J 5 I D I s M X 0 m c X V v d D s s J n F 1 b 3 Q 7 U 2 V j d G l v b j E v V G F i b G U x L 1 V u c G l 2 b 3 R l Z C B P b m x 5 I F N l b G V j d G V k I E N v b H V t b n M u e 0 F 0 d H J p Y n V 0 Z S w y f S Z x d W 9 0 O y w m c X V v d D t T Z W N 0 a W 9 u M S 9 U Y W J s Z T E v V W 5 w a X Z v d G V k I E 9 u b H k g U 2 V s Z W N 0 Z W Q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1 V u c G l 2 b 3 R l Z C B P b m x 5 I F N l b G V j d G V k I E N v b H V t b n M u e 0 N h d G V n b 3 J 5 I D E s M H 0 m c X V v d D s s J n F 1 b 3 Q 7 U 2 V j d G l v b j E v V G F i b G U x L 1 V u c G l 2 b 3 R l Z C B P b m x 5 I F N l b G V j d G V k I E N v b H V t b n M u e 0 N h d G V n b 3 J 5 I D I s M X 0 m c X V v d D s s J n F 1 b 3 Q 7 U 2 V j d G l v b j E v V G F i b G U x L 1 V u c G l 2 b 3 R l Z C B P b m x 5 I F N l b G V j d G V k I E N v b H V t b n M u e 0 F 0 d H J p Y n V 0 Z S w y f S Z x d W 9 0 O y w m c X V v d D t T Z W N 0 a W 9 u M S 9 U Y W J s Z T E v V W 5 w a X Z v d G V k I E 9 u b H k g U 2 V s Z W N 0 Z W Q g Q 2 9 s d W 1 u c y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2 F t I I 4 5 Y L Q p c I 8 0 h a v G 2 6 A A A A A A I A A A A A A A N m A A D A A A A A E A A A A N 8 8 Q c s o h 6 N W G W Q 2 v M e O X A w A A A A A B I A A A K A A A A A Q A A A A 8 w 9 L d G x n Q H f f O T 1 S P s 7 k T V A A A A B n z P F l x U x i 6 u S + 0 i D + H 1 g J s x 8 Y 4 h 5 Y a J / R X C h / E 9 P q n p K N i j T M T U S Y x R O U 3 M R 4 H O J L W a I h b D 2 K m V b 3 s f 5 R S E d b 6 0 j F D f 8 h H J g x E r H V 4 Z 6 D k x Q A A A D I o U b B 5 f w u p r k E H Y o b m Y m 8 + o 1 3 S w = = < / D a t a M a s h u p > 
</file>

<file path=customXml/itemProps1.xml><?xml version="1.0" encoding="utf-8"?>
<ds:datastoreItem xmlns:ds="http://schemas.openxmlformats.org/officeDocument/2006/customXml" ds:itemID="{9C0C6158-3D62-4325-8B5C-E9B156C402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Sheet1</vt:lpstr>
      <vt:lpstr>Deatailed Career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Fernandez, Davey</cp:lastModifiedBy>
  <dcterms:created xsi:type="dcterms:W3CDTF">2020-12-08T19:45:05Z</dcterms:created>
  <dcterms:modified xsi:type="dcterms:W3CDTF">2020-12-10T22:24:56Z</dcterms:modified>
</cp:coreProperties>
</file>