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5440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13" i="1" l="1"/>
  <c r="H11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3" i="1"/>
  <c r="C17" i="1" s="1"/>
  <c r="J14" i="1" l="1"/>
  <c r="B17" i="1"/>
  <c r="J12" i="1"/>
</calcChain>
</file>

<file path=xl/sharedStrings.xml><?xml version="1.0" encoding="utf-8"?>
<sst xmlns="http://schemas.openxmlformats.org/spreadsheetml/2006/main" count="16" uniqueCount="16">
  <si>
    <t>Prothèse Philips</t>
  </si>
  <si>
    <t>Entrée (dB)</t>
  </si>
  <si>
    <t>sortie (dB) 2éme mesure</t>
  </si>
  <si>
    <t>sortie (dB) 3éme mesure</t>
  </si>
  <si>
    <t>sortie (dB) 4 éme mesure</t>
  </si>
  <si>
    <t>sortie ( dB)  1 ère mesure</t>
  </si>
  <si>
    <t>sortie (dB) 5 éme mesure</t>
  </si>
  <si>
    <t>pente</t>
  </si>
  <si>
    <t>Ordonnée Origine</t>
  </si>
  <si>
    <t>Moyenne ( dB)</t>
  </si>
  <si>
    <t>Ecrat-type (dB)</t>
  </si>
  <si>
    <t>tendance (dB)</t>
  </si>
  <si>
    <t>t(s)</t>
  </si>
  <si>
    <t xml:space="preserve">t(s) </t>
  </si>
  <si>
    <r>
      <t>u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(t) Théorique</t>
    </r>
  </si>
  <si>
    <r>
      <t>u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(t) obsevée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</si>
</sst>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wrapText="1"/>
    </xf>
    <xf numFmtId="0" fontId="2" fillId="2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2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Border="1"/>
    <xf numFmtId="2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Neutre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dk1"/>
                </a:solidFill>
                <a:latin typeface="+mn-lt"/>
                <a:ea typeface="+mn-ea"/>
                <a:cs typeface="+mn-cs"/>
              </a:rPr>
              <a:t>Modèle linéaire appliqué aux valeurs expérimentales de la prothése</a:t>
            </a:r>
            <a:endParaRPr lang="fr-FR"/>
          </a:p>
        </c:rich>
      </c:tx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Sortie</c:v>
          </c:tx>
          <c:spPr>
            <a:ln w="28575">
              <a:noFill/>
            </a:ln>
          </c:spPr>
          <c:trendline>
            <c:name>Ajustement Linéaire</c:name>
            <c:trendlineType val="linear"/>
            <c:dispRSqr val="1"/>
            <c:dispEq val="1"/>
            <c:trendlineLbl>
              <c:layout>
                <c:manualLayout>
                  <c:x val="0.27624381718869906"/>
                  <c:y val="-0.1134365644943225"/>
                </c:manualLayout>
              </c:layout>
              <c:numFmt formatCode="General" sourceLinked="0"/>
            </c:trendlineLbl>
          </c:trendline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</c:numCache>
            </c:numRef>
          </c:xVal>
          <c:yVal>
            <c:numRef>
              <c:f>Feuil1!$H$3:$H$11</c:f>
              <c:numCache>
                <c:formatCode>General</c:formatCode>
                <c:ptCount val="9"/>
                <c:pt idx="0">
                  <c:v>90.019999999999982</c:v>
                </c:pt>
                <c:pt idx="1">
                  <c:v>95.179999999999993</c:v>
                </c:pt>
                <c:pt idx="2">
                  <c:v>100.25999999999999</c:v>
                </c:pt>
                <c:pt idx="3">
                  <c:v>105.24000000000001</c:v>
                </c:pt>
                <c:pt idx="4">
                  <c:v>110.43999999999998</c:v>
                </c:pt>
                <c:pt idx="5">
                  <c:v>115.42</c:v>
                </c:pt>
                <c:pt idx="6">
                  <c:v>120.01999999999998</c:v>
                </c:pt>
                <c:pt idx="7">
                  <c:v>119.82000000000001</c:v>
                </c:pt>
                <c:pt idx="8">
                  <c:v>119.43999999999998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288"/>
        <c:axId val="64248448"/>
      </c:scatterChart>
      <c:valAx>
        <c:axId val="62844288"/>
        <c:scaling>
          <c:orientation val="minMax"/>
          <c:max val="12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Entrée (dB)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248448"/>
        <c:crosses val="autoZero"/>
        <c:crossBetween val="midCat"/>
      </c:valAx>
      <c:valAx>
        <c:axId val="64248448"/>
        <c:scaling>
          <c:orientation val="minMax"/>
          <c:max val="160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Sortie</a:t>
                </a:r>
                <a:r>
                  <a:rPr lang="fr-FR" baseline="0"/>
                  <a:t> (dB)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84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09297271502001"/>
          <c:y val="0.46755114159840777"/>
          <c:w val="0.172270953845757"/>
          <c:h val="0.2389505007607077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Variation</a:t>
            </a:r>
            <a:r>
              <a:rPr lang="fr-FR" baseline="0"/>
              <a:t> de U</a:t>
            </a:r>
            <a:r>
              <a:rPr lang="fr-FR" baseline="-25000"/>
              <a:t>L </a:t>
            </a:r>
            <a:r>
              <a:rPr lang="fr-FR" baseline="0"/>
              <a:t> et log(U</a:t>
            </a:r>
            <a:r>
              <a:rPr lang="fr-FR" baseline="-25000"/>
              <a:t>L</a:t>
            </a:r>
            <a:r>
              <a:rPr lang="fr-FR" baseline="0"/>
              <a:t>) en fonction du temps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921177650288495E-2"/>
          <c:y val="0.15579905249323447"/>
          <c:w val="0.91258056660443221"/>
          <c:h val="0.65152960464469212"/>
        </c:manualLayout>
      </c:layout>
      <c:scatterChart>
        <c:scatterStyle val="lineMarker"/>
        <c:varyColors val="0"/>
        <c:ser>
          <c:idx val="1"/>
          <c:order val="1"/>
          <c:tx>
            <c:strRef>
              <c:f>Feuil1!$B$46</c:f>
              <c:strCache>
                <c:ptCount val="1"/>
                <c:pt idx="0">
                  <c:v>uL(t) obsevée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forward val="100"/>
            <c:dispRSqr val="0"/>
            <c:dispEq val="0"/>
          </c:trendline>
          <c:xVal>
            <c:numRef>
              <c:f>Feuil1!$A$47:$A$61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Feuil1!$B$47:$B$61</c:f>
              <c:numCache>
                <c:formatCode>General</c:formatCode>
                <c:ptCount val="15"/>
                <c:pt idx="0">
                  <c:v>10</c:v>
                </c:pt>
                <c:pt idx="1">
                  <c:v>9.048</c:v>
                </c:pt>
                <c:pt idx="2">
                  <c:v>8.1869999999999994</c:v>
                </c:pt>
                <c:pt idx="3">
                  <c:v>7.6</c:v>
                </c:pt>
                <c:pt idx="4">
                  <c:v>6.4</c:v>
                </c:pt>
                <c:pt idx="5">
                  <c:v>6.0650000000000004</c:v>
                </c:pt>
                <c:pt idx="6">
                  <c:v>5.4880000000000004</c:v>
                </c:pt>
                <c:pt idx="7">
                  <c:v>5.3</c:v>
                </c:pt>
                <c:pt idx="8">
                  <c:v>4.4930000000000003</c:v>
                </c:pt>
                <c:pt idx="9">
                  <c:v>4.0659999999999998</c:v>
                </c:pt>
                <c:pt idx="10">
                  <c:v>3.6789999999999998</c:v>
                </c:pt>
                <c:pt idx="11">
                  <c:v>2.2309999999999999</c:v>
                </c:pt>
                <c:pt idx="12">
                  <c:v>1.353</c:v>
                </c:pt>
                <c:pt idx="13">
                  <c:v>0.82099999999999995</c:v>
                </c:pt>
                <c:pt idx="1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3520"/>
        <c:axId val="68108672"/>
      </c:scatterChart>
      <c:scatterChart>
        <c:scatterStyle val="lineMarker"/>
        <c:varyColors val="0"/>
        <c:ser>
          <c:idx val="0"/>
          <c:order val="0"/>
          <c:tx>
            <c:strRef>
              <c:f>Feuil1!$B$46</c:f>
              <c:strCache>
                <c:ptCount val="1"/>
                <c:pt idx="0">
                  <c:v>uL(t) obsevée</c:v>
                </c:pt>
              </c:strCache>
            </c:strRef>
          </c:tx>
          <c:spPr>
            <a:ln w="28575">
              <a:noFill/>
            </a:ln>
          </c:spPr>
          <c:trendline>
            <c:name>Ajustement exponentiel</c:name>
            <c:trendlineType val="exp"/>
            <c:forward val="100"/>
            <c:dispRSqr val="1"/>
            <c:dispEq val="1"/>
            <c:trendlineLbl>
              <c:layout>
                <c:manualLayout>
                  <c:x val="0.30605730984657847"/>
                  <c:y val="-0.18416593341305121"/>
                </c:manualLayout>
              </c:layout>
              <c:numFmt formatCode="General" sourceLinked="0"/>
            </c:trendlineLbl>
          </c:trendline>
          <c:xVal>
            <c:numRef>
              <c:f>Feuil1!$A$47:$A$61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Feuil1!$B$47:$B$61</c:f>
              <c:numCache>
                <c:formatCode>General</c:formatCode>
                <c:ptCount val="15"/>
                <c:pt idx="0">
                  <c:v>10</c:v>
                </c:pt>
                <c:pt idx="1">
                  <c:v>9.048</c:v>
                </c:pt>
                <c:pt idx="2">
                  <c:v>8.1869999999999994</c:v>
                </c:pt>
                <c:pt idx="3">
                  <c:v>7.6</c:v>
                </c:pt>
                <c:pt idx="4">
                  <c:v>6.4</c:v>
                </c:pt>
                <c:pt idx="5">
                  <c:v>6.0650000000000004</c:v>
                </c:pt>
                <c:pt idx="6">
                  <c:v>5.4880000000000004</c:v>
                </c:pt>
                <c:pt idx="7">
                  <c:v>5.3</c:v>
                </c:pt>
                <c:pt idx="8">
                  <c:v>4.4930000000000003</c:v>
                </c:pt>
                <c:pt idx="9">
                  <c:v>4.0659999999999998</c:v>
                </c:pt>
                <c:pt idx="10">
                  <c:v>3.6789999999999998</c:v>
                </c:pt>
                <c:pt idx="11">
                  <c:v>2.2309999999999999</c:v>
                </c:pt>
                <c:pt idx="12">
                  <c:v>1.353</c:v>
                </c:pt>
                <c:pt idx="13">
                  <c:v>0.82099999999999995</c:v>
                </c:pt>
                <c:pt idx="1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6240"/>
        <c:axId val="68110976"/>
      </c:scatterChart>
      <c:valAx>
        <c:axId val="6588352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68108672"/>
        <c:crossesAt val="1.0000000000000002E-4"/>
        <c:crossBetween val="midCat"/>
      </c:valAx>
      <c:valAx>
        <c:axId val="68108672"/>
        <c:scaling>
          <c:logBase val="10"/>
          <c:orientation val="minMax"/>
          <c:max val="100"/>
          <c:min val="1.0400000000000002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log(U)</a:t>
                </a: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crossAx val="65883520"/>
        <c:crossesAt val="1.0000000000000002E-4"/>
        <c:crossBetween val="midCat"/>
      </c:valAx>
      <c:valAx>
        <c:axId val="68110976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06240"/>
        <c:crosses val="max"/>
        <c:crossBetween val="midCat"/>
      </c:valAx>
      <c:valAx>
        <c:axId val="693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8110976"/>
        <c:crosses val="autoZero"/>
        <c:crossBetween val="midCat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17</xdr:row>
      <xdr:rowOff>76200</xdr:rowOff>
    </xdr:from>
    <xdr:to>
      <xdr:col>10</xdr:col>
      <xdr:colOff>314325</xdr:colOff>
      <xdr:row>34</xdr:row>
      <xdr:rowOff>190499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40</xdr:row>
      <xdr:rowOff>57150</xdr:rowOff>
    </xdr:from>
    <xdr:to>
      <xdr:col>15</xdr:col>
      <xdr:colOff>381000</xdr:colOff>
      <xdr:row>62</xdr:row>
      <xdr:rowOff>133349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60" sqref="E60"/>
    </sheetView>
  </sheetViews>
  <sheetFormatPr baseColWidth="10" defaultRowHeight="15" x14ac:dyDescent="0.25"/>
  <cols>
    <col min="2" max="2" width="17" customWidth="1"/>
    <col min="3" max="3" width="23" customWidth="1"/>
    <col min="4" max="4" width="23.85546875" customWidth="1"/>
    <col min="5" max="5" width="23.5703125" customWidth="1"/>
    <col min="6" max="6" width="30.7109375" customWidth="1"/>
    <col min="8" max="8" width="13.140625" style="1" customWidth="1"/>
    <col min="9" max="9" width="14.85546875" customWidth="1"/>
    <col min="10" max="10" width="13.7109375" customWidth="1"/>
  </cols>
  <sheetData>
    <row r="1" spans="1:10" x14ac:dyDescent="0.25">
      <c r="A1" t="s">
        <v>0</v>
      </c>
    </row>
    <row r="2" spans="1:10" ht="32.25" customHeight="1" x14ac:dyDescent="0.25">
      <c r="A2" s="4" t="s">
        <v>1</v>
      </c>
      <c r="B2" s="5" t="s">
        <v>5</v>
      </c>
      <c r="C2" s="5" t="s">
        <v>2</v>
      </c>
      <c r="D2" s="5" t="s">
        <v>3</v>
      </c>
      <c r="E2" s="5" t="s">
        <v>4</v>
      </c>
      <c r="F2" s="4" t="s">
        <v>6</v>
      </c>
      <c r="G2" s="4"/>
      <c r="H2" s="5" t="s">
        <v>9</v>
      </c>
      <c r="I2" s="4" t="s">
        <v>10</v>
      </c>
      <c r="J2" s="6" t="s">
        <v>11</v>
      </c>
    </row>
    <row r="3" spans="1:10" x14ac:dyDescent="0.25">
      <c r="A3" s="7">
        <v>50</v>
      </c>
      <c r="B3" s="7">
        <v>90.1</v>
      </c>
      <c r="C3" s="7">
        <v>90.1</v>
      </c>
      <c r="D3" s="7">
        <v>90.1</v>
      </c>
      <c r="E3" s="7">
        <v>89.9</v>
      </c>
      <c r="F3" s="7">
        <v>89.9</v>
      </c>
      <c r="G3" s="7"/>
      <c r="H3" s="8">
        <f>AVERAGE(B3:F3)</f>
        <v>90.019999999999982</v>
      </c>
      <c r="I3" s="9">
        <f>STDEVP(B3:F3)</f>
        <v>9.7979589711321563E-2</v>
      </c>
      <c r="J3" s="10"/>
    </row>
    <row r="4" spans="1:10" x14ac:dyDescent="0.25">
      <c r="A4" s="7">
        <v>55</v>
      </c>
      <c r="B4" s="7">
        <v>95.3</v>
      </c>
      <c r="C4" s="7">
        <v>95.2</v>
      </c>
      <c r="D4" s="7">
        <v>95.2</v>
      </c>
      <c r="E4" s="7">
        <v>95</v>
      </c>
      <c r="F4" s="7">
        <v>95.2</v>
      </c>
      <c r="G4" s="7"/>
      <c r="H4" s="8">
        <f t="shared" ref="H4:H10" si="0">AVERAGE(B4:F4)</f>
        <v>95.179999999999993</v>
      </c>
      <c r="I4" s="9">
        <f t="shared" ref="I4:I11" si="1">STDEVP(B4:F4)</f>
        <v>9.7979589711326781E-2</v>
      </c>
      <c r="J4" s="10"/>
    </row>
    <row r="5" spans="1:10" x14ac:dyDescent="0.25">
      <c r="A5" s="7">
        <v>60</v>
      </c>
      <c r="B5" s="7">
        <v>100.4</v>
      </c>
      <c r="C5" s="7">
        <v>100.3</v>
      </c>
      <c r="D5" s="7">
        <v>100.3</v>
      </c>
      <c r="E5" s="7">
        <v>100.2</v>
      </c>
      <c r="F5" s="7">
        <v>100.1</v>
      </c>
      <c r="G5" s="7"/>
      <c r="H5" s="8">
        <f t="shared" si="0"/>
        <v>100.25999999999999</v>
      </c>
      <c r="I5" s="9">
        <f t="shared" si="1"/>
        <v>0.10198039027185826</v>
      </c>
      <c r="J5" s="10"/>
    </row>
    <row r="6" spans="1:10" x14ac:dyDescent="0.25">
      <c r="A6" s="7">
        <v>65</v>
      </c>
      <c r="B6" s="7">
        <v>105.3</v>
      </c>
      <c r="C6" s="7">
        <v>105.3</v>
      </c>
      <c r="D6" s="7">
        <v>105.2</v>
      </c>
      <c r="E6" s="7">
        <v>105.2</v>
      </c>
      <c r="F6" s="7">
        <v>105.2</v>
      </c>
      <c r="G6" s="7"/>
      <c r="H6" s="8">
        <f t="shared" si="0"/>
        <v>105.24000000000001</v>
      </c>
      <c r="I6" s="9">
        <f t="shared" si="1"/>
        <v>4.8989794855660782E-2</v>
      </c>
      <c r="J6" s="10"/>
    </row>
    <row r="7" spans="1:10" x14ac:dyDescent="0.25">
      <c r="A7" s="7">
        <v>70</v>
      </c>
      <c r="B7" s="7">
        <v>110.6</v>
      </c>
      <c r="C7" s="7">
        <v>110.4</v>
      </c>
      <c r="D7" s="7">
        <v>110.4</v>
      </c>
      <c r="E7" s="7">
        <v>110.4</v>
      </c>
      <c r="F7" s="7">
        <v>110.4</v>
      </c>
      <c r="G7" s="7"/>
      <c r="H7" s="8">
        <f t="shared" si="0"/>
        <v>110.43999999999998</v>
      </c>
      <c r="I7" s="9">
        <f t="shared" si="1"/>
        <v>7.999999999999545E-2</v>
      </c>
      <c r="J7" s="10"/>
    </row>
    <row r="8" spans="1:10" x14ac:dyDescent="0.25">
      <c r="A8" s="7">
        <v>75</v>
      </c>
      <c r="B8" s="7">
        <v>115.5</v>
      </c>
      <c r="C8" s="7">
        <v>115.5</v>
      </c>
      <c r="D8" s="7">
        <v>115.5</v>
      </c>
      <c r="E8" s="7">
        <v>115.3</v>
      </c>
      <c r="F8" s="7">
        <v>115.3</v>
      </c>
      <c r="G8" s="7"/>
      <c r="H8" s="8">
        <f t="shared" si="0"/>
        <v>115.42</v>
      </c>
      <c r="I8" s="9">
        <f t="shared" si="1"/>
        <v>9.7979589711328516E-2</v>
      </c>
      <c r="J8" s="10"/>
    </row>
    <row r="9" spans="1:10" x14ac:dyDescent="0.25">
      <c r="A9" s="7">
        <v>80</v>
      </c>
      <c r="B9" s="7">
        <v>120.1</v>
      </c>
      <c r="C9" s="7">
        <v>120.1</v>
      </c>
      <c r="D9" s="7">
        <v>120.1</v>
      </c>
      <c r="E9" s="7">
        <v>119.9</v>
      </c>
      <c r="F9" s="7">
        <v>119.9</v>
      </c>
      <c r="G9" s="7"/>
      <c r="H9" s="8">
        <f t="shared" si="0"/>
        <v>120.01999999999998</v>
      </c>
      <c r="I9" s="9">
        <f t="shared" si="1"/>
        <v>9.7979589711321563E-2</v>
      </c>
      <c r="J9" s="10"/>
    </row>
    <row r="10" spans="1:10" x14ac:dyDescent="0.25">
      <c r="A10" s="7">
        <v>85</v>
      </c>
      <c r="B10" s="7">
        <v>119.9</v>
      </c>
      <c r="C10" s="7">
        <v>119.8</v>
      </c>
      <c r="D10" s="7">
        <v>119.8</v>
      </c>
      <c r="E10" s="7">
        <v>119.8</v>
      </c>
      <c r="F10" s="7">
        <v>119.8</v>
      </c>
      <c r="G10" s="7"/>
      <c r="H10" s="8">
        <f t="shared" si="0"/>
        <v>119.82000000000001</v>
      </c>
      <c r="I10" s="9">
        <f t="shared" si="1"/>
        <v>4.0000000000003415E-2</v>
      </c>
      <c r="J10" s="10"/>
    </row>
    <row r="11" spans="1:10" x14ac:dyDescent="0.25">
      <c r="A11" s="7">
        <v>90</v>
      </c>
      <c r="B11" s="7">
        <v>119.6</v>
      </c>
      <c r="C11" s="7">
        <v>119.4</v>
      </c>
      <c r="D11" s="7">
        <v>119.4</v>
      </c>
      <c r="E11" s="7">
        <v>119.4</v>
      </c>
      <c r="F11" s="7">
        <v>119.4</v>
      </c>
      <c r="G11" s="7"/>
      <c r="H11" s="8">
        <f>AVERAGE(B11:F11)</f>
        <v>119.43999999999998</v>
      </c>
      <c r="I11" s="9">
        <f t="shared" si="1"/>
        <v>7.999999999999545E-2</v>
      </c>
      <c r="J11" s="10"/>
    </row>
    <row r="12" spans="1:10" x14ac:dyDescent="0.25">
      <c r="A12" s="7">
        <v>100</v>
      </c>
      <c r="B12" s="7"/>
      <c r="C12" s="7"/>
      <c r="D12" s="7"/>
      <c r="E12" s="7"/>
      <c r="F12" s="7"/>
      <c r="G12" s="7"/>
      <c r="H12" s="8"/>
      <c r="I12" s="7"/>
      <c r="J12" s="13">
        <f>TREND(H3:H11,A3:A11,A12:A14)</f>
        <v>132.55666666666667</v>
      </c>
    </row>
    <row r="13" spans="1:10" x14ac:dyDescent="0.25">
      <c r="A13" s="7">
        <v>110</v>
      </c>
      <c r="B13" s="7"/>
      <c r="C13" s="7"/>
      <c r="D13" s="7"/>
      <c r="E13" s="7"/>
      <c r="F13" s="7"/>
      <c r="G13" s="7"/>
      <c r="H13" s="8"/>
      <c r="I13" s="7"/>
      <c r="J13" s="10">
        <f>TREND(H3:H11,A3:A11,A13:A14)</f>
        <v>140.6</v>
      </c>
    </row>
    <row r="14" spans="1:10" x14ac:dyDescent="0.25">
      <c r="A14" s="11">
        <v>120</v>
      </c>
      <c r="B14" s="11"/>
      <c r="C14" s="11"/>
      <c r="D14" s="11"/>
      <c r="E14" s="11"/>
      <c r="F14" s="11"/>
      <c r="G14" s="11"/>
      <c r="H14" s="12"/>
      <c r="I14" s="11"/>
      <c r="J14" s="14">
        <f>TREND(H3:H11,A3:A11,A14)</f>
        <v>148.64333333333332</v>
      </c>
    </row>
    <row r="16" spans="1:10" x14ac:dyDescent="0.25">
      <c r="B16" s="3" t="s">
        <v>7</v>
      </c>
      <c r="C16" s="2" t="s">
        <v>8</v>
      </c>
    </row>
    <row r="17" spans="2:3" x14ac:dyDescent="0.25">
      <c r="B17" s="15">
        <f>SLOPE(H3:H11,A3:A11)</f>
        <v>0.80433333333333346</v>
      </c>
      <c r="C17" s="16">
        <f>INTERCEPT(H3:H11,A3:A11)</f>
        <v>52.123333333333321</v>
      </c>
    </row>
    <row r="45" spans="1:5" ht="15.75" thickBot="1" x14ac:dyDescent="0.3"/>
    <row r="46" spans="1:5" ht="19.5" thickTop="1" thickBot="1" x14ac:dyDescent="0.4">
      <c r="A46" s="17" t="s">
        <v>12</v>
      </c>
      <c r="B46" s="18" t="s">
        <v>15</v>
      </c>
      <c r="D46" s="23" t="s">
        <v>13</v>
      </c>
      <c r="E46" s="24" t="s">
        <v>14</v>
      </c>
    </row>
    <row r="47" spans="1:5" ht="15.75" thickTop="1" x14ac:dyDescent="0.25">
      <c r="A47" s="19">
        <v>0</v>
      </c>
      <c r="B47" s="20">
        <v>10</v>
      </c>
      <c r="D47" s="19">
        <v>40</v>
      </c>
      <c r="E47" s="20">
        <v>0.186</v>
      </c>
    </row>
    <row r="48" spans="1:5" x14ac:dyDescent="0.25">
      <c r="A48" s="19">
        <v>1</v>
      </c>
      <c r="B48" s="20">
        <v>9.048</v>
      </c>
      <c r="D48" s="19">
        <v>50</v>
      </c>
      <c r="E48" s="20">
        <v>6.7000000000000004E-2</v>
      </c>
    </row>
    <row r="49" spans="1:5" x14ac:dyDescent="0.25">
      <c r="A49" s="19">
        <v>2</v>
      </c>
      <c r="B49" s="20">
        <v>8.1869999999999994</v>
      </c>
      <c r="D49" s="19">
        <v>60</v>
      </c>
      <c r="E49" s="20">
        <v>2.5000000000000001E-2</v>
      </c>
    </row>
    <row r="50" spans="1:5" x14ac:dyDescent="0.25">
      <c r="A50" s="19">
        <v>3</v>
      </c>
      <c r="B50" s="20">
        <v>7.6</v>
      </c>
      <c r="D50" s="19">
        <v>70</v>
      </c>
      <c r="E50" s="20">
        <v>8.9999999999999993E-3</v>
      </c>
    </row>
    <row r="51" spans="1:5" x14ac:dyDescent="0.25">
      <c r="A51" s="19">
        <v>4</v>
      </c>
      <c r="B51" s="20">
        <v>6.4</v>
      </c>
      <c r="D51" s="19">
        <v>80</v>
      </c>
      <c r="E51" s="20">
        <v>3.0000000000000001E-3</v>
      </c>
    </row>
    <row r="52" spans="1:5" x14ac:dyDescent="0.25">
      <c r="A52" s="19">
        <v>5</v>
      </c>
      <c r="B52" s="20">
        <v>6.0650000000000004</v>
      </c>
      <c r="D52" s="19">
        <v>90</v>
      </c>
      <c r="E52" s="20">
        <v>1E-3</v>
      </c>
    </row>
    <row r="53" spans="1:5" ht="15.75" thickBot="1" x14ac:dyDescent="0.3">
      <c r="A53" s="19">
        <v>6</v>
      </c>
      <c r="B53" s="20">
        <v>5.4880000000000004</v>
      </c>
      <c r="D53" s="21">
        <v>100</v>
      </c>
      <c r="E53" s="22">
        <v>0</v>
      </c>
    </row>
    <row r="54" spans="1:5" ht="15.75" thickTop="1" x14ac:dyDescent="0.25">
      <c r="A54" s="19">
        <v>7</v>
      </c>
      <c r="B54" s="20">
        <v>5.3</v>
      </c>
    </row>
    <row r="55" spans="1:5" x14ac:dyDescent="0.25">
      <c r="A55" s="19">
        <v>8</v>
      </c>
      <c r="B55" s="20">
        <v>4.4930000000000003</v>
      </c>
    </row>
    <row r="56" spans="1:5" x14ac:dyDescent="0.25">
      <c r="A56" s="19">
        <v>9</v>
      </c>
      <c r="B56" s="20">
        <v>4.0659999999999998</v>
      </c>
    </row>
    <row r="57" spans="1:5" x14ac:dyDescent="0.25">
      <c r="A57" s="19">
        <v>10</v>
      </c>
      <c r="B57" s="20">
        <v>3.6789999999999998</v>
      </c>
    </row>
    <row r="58" spans="1:5" x14ac:dyDescent="0.25">
      <c r="A58" s="19">
        <v>15</v>
      </c>
      <c r="B58" s="20">
        <v>2.2309999999999999</v>
      </c>
    </row>
    <row r="59" spans="1:5" x14ac:dyDescent="0.25">
      <c r="A59" s="19">
        <v>20</v>
      </c>
      <c r="B59" s="20">
        <v>1.353</v>
      </c>
    </row>
    <row r="60" spans="1:5" x14ac:dyDescent="0.25">
      <c r="A60" s="19">
        <v>25</v>
      </c>
      <c r="B60" s="20">
        <v>0.82099999999999995</v>
      </c>
    </row>
    <row r="61" spans="1:5" ht="15.75" thickBot="1" x14ac:dyDescent="0.3">
      <c r="A61" s="21">
        <v>30</v>
      </c>
      <c r="B61" s="22">
        <v>0.498</v>
      </c>
    </row>
    <row r="62" spans="1:5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Montpellier 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etud-ptd7-20.Pharma</dc:creator>
  <cp:lastModifiedBy>melisa</cp:lastModifiedBy>
  <dcterms:created xsi:type="dcterms:W3CDTF">2016-04-06T13:59:10Z</dcterms:created>
  <dcterms:modified xsi:type="dcterms:W3CDTF">2016-04-21T17:57:52Z</dcterms:modified>
</cp:coreProperties>
</file>