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theme/themeOverride1.xml" ContentType="application/vnd.openxmlformats-officedocument.themeOverride+xml"/>
  <Override PartName="/xl/charts/chart7.xml" ContentType="application/vnd.openxmlformats-officedocument.drawingml.chart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5440" windowHeight="12585" activeTab="2"/>
  </bookViews>
  <sheets>
    <sheet name="Feuil1" sheetId="1" r:id="rId1"/>
    <sheet name="Feuil2" sheetId="2" r:id="rId2"/>
    <sheet name="Feuil3" sheetId="3" r:id="rId3"/>
  </sheets>
  <externalReferences>
    <externalReference r:id="rId4"/>
    <externalReference r:id="rId5"/>
    <externalReference r:id="rId6"/>
  </externalReferences>
  <calcPr calcId="145621"/>
</workbook>
</file>

<file path=xl/calcChain.xml><?xml version="1.0" encoding="utf-8"?>
<calcChain xmlns="http://schemas.openxmlformats.org/spreadsheetml/2006/main">
  <c r="E20" i="2" l="1"/>
  <c r="D20" i="2"/>
  <c r="C20" i="2"/>
  <c r="B20" i="2"/>
  <c r="K19" i="2"/>
  <c r="E19" i="2"/>
  <c r="D19" i="2"/>
  <c r="C19" i="2"/>
  <c r="B19" i="2"/>
  <c r="E18" i="2"/>
  <c r="D18" i="2"/>
  <c r="C18" i="2"/>
  <c r="B18" i="2"/>
  <c r="E17" i="2"/>
  <c r="D17" i="2"/>
  <c r="C17" i="2"/>
  <c r="B17" i="2"/>
  <c r="E15" i="2"/>
  <c r="D15" i="2"/>
  <c r="C15" i="2"/>
  <c r="B15" i="2"/>
  <c r="G15" i="2" s="1"/>
  <c r="K13" i="2"/>
  <c r="J13" i="2"/>
  <c r="I13" i="2"/>
  <c r="H13" i="2"/>
  <c r="G13" i="2"/>
  <c r="K12" i="2"/>
  <c r="J12" i="2"/>
  <c r="I12" i="2"/>
  <c r="H12" i="2"/>
  <c r="G12" i="2"/>
  <c r="K11" i="2"/>
  <c r="J11" i="2"/>
  <c r="I11" i="2"/>
  <c r="H11" i="2"/>
  <c r="G11" i="2"/>
  <c r="K10" i="2"/>
  <c r="J10" i="2"/>
  <c r="I10" i="2"/>
  <c r="H10" i="2"/>
  <c r="G10" i="2"/>
  <c r="K9" i="2"/>
  <c r="J9" i="2"/>
  <c r="I9" i="2"/>
  <c r="H9" i="2"/>
  <c r="G9" i="2"/>
  <c r="K8" i="2"/>
  <c r="J8" i="2"/>
  <c r="I8" i="2"/>
  <c r="H8" i="2"/>
  <c r="G8" i="2"/>
  <c r="K7" i="2"/>
  <c r="J7" i="2"/>
  <c r="I7" i="2"/>
  <c r="H7" i="2"/>
  <c r="G7" i="2"/>
  <c r="K6" i="2"/>
  <c r="J6" i="2"/>
  <c r="I6" i="2"/>
  <c r="H6" i="2"/>
  <c r="G6" i="2"/>
  <c r="K5" i="2"/>
  <c r="J5" i="2"/>
  <c r="I5" i="2"/>
  <c r="H5" i="2"/>
  <c r="G5" i="2"/>
  <c r="K4" i="2"/>
  <c r="J4" i="2"/>
  <c r="I4" i="2"/>
  <c r="H4" i="2"/>
  <c r="G4" i="2"/>
  <c r="K3" i="2"/>
  <c r="J3" i="2"/>
  <c r="I3" i="2"/>
  <c r="H3" i="2"/>
  <c r="G3" i="2"/>
  <c r="K2" i="2"/>
  <c r="J2" i="2"/>
  <c r="J18" i="2" s="1"/>
  <c r="I2" i="2"/>
  <c r="I17" i="2" s="1"/>
  <c r="H2" i="2"/>
  <c r="H16" i="2" s="1"/>
  <c r="G2" i="2"/>
  <c r="D14" i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6" i="1"/>
  <c r="H6" i="1" s="1"/>
  <c r="H17" i="1" l="1"/>
  <c r="G14" i="1"/>
  <c r="H15" i="1" l="1"/>
</calcChain>
</file>

<file path=xl/sharedStrings.xml><?xml version="1.0" encoding="utf-8"?>
<sst xmlns="http://schemas.openxmlformats.org/spreadsheetml/2006/main" count="57" uniqueCount="52">
  <si>
    <t>Pharmacien</t>
  </si>
  <si>
    <t>DUPONT</t>
  </si>
  <si>
    <t>DURAND</t>
  </si>
  <si>
    <t>GERMAIN</t>
  </si>
  <si>
    <t>LEFEVRE</t>
  </si>
  <si>
    <t>ROBERT</t>
  </si>
  <si>
    <t>RENARD</t>
  </si>
  <si>
    <t>JULLIAN</t>
  </si>
  <si>
    <t>Date</t>
  </si>
  <si>
    <t>produit</t>
  </si>
  <si>
    <t>aspégic</t>
  </si>
  <si>
    <t>codéine</t>
  </si>
  <si>
    <t>trophires</t>
  </si>
  <si>
    <t>nopron</t>
  </si>
  <si>
    <t>surgam</t>
  </si>
  <si>
    <t>tanakan</t>
  </si>
  <si>
    <t>compresse</t>
  </si>
  <si>
    <t>P.U.H.T</t>
  </si>
  <si>
    <t>Code</t>
  </si>
  <si>
    <t>Montant H.T</t>
  </si>
  <si>
    <t>Montant T.T.C</t>
  </si>
  <si>
    <t>code</t>
  </si>
  <si>
    <t>T.V.A</t>
  </si>
  <si>
    <t>TOTAL</t>
  </si>
  <si>
    <t>MONTANT T.T.C</t>
  </si>
  <si>
    <t>Quantité</t>
  </si>
  <si>
    <t>Grossiste HUBERT</t>
  </si>
  <si>
    <t>36 rue des jasmins</t>
  </si>
  <si>
    <t>75000-PARIS 16 éme</t>
  </si>
  <si>
    <t>Spéc.1</t>
  </si>
  <si>
    <t>Spéc.2</t>
  </si>
  <si>
    <t>Spéc.3</t>
  </si>
  <si>
    <t>Spéc.4</t>
  </si>
  <si>
    <t>Minimum</t>
  </si>
  <si>
    <t>Maximun</t>
  </si>
  <si>
    <t>Moyenne</t>
  </si>
  <si>
    <t>Ecart-type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</si>
  <si>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</si>
  <si>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</si>
  <si>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</si>
  <si>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</si>
  <si>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</si>
  <si>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</si>
  <si>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</si>
  <si>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</si>
  <si>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Sptembre</t>
  </si>
  <si>
    <t>Octobre</t>
  </si>
  <si>
    <t>Novembre</t>
  </si>
  <si>
    <t>Décembre</t>
  </si>
  <si>
    <t>Part (%)</t>
  </si>
  <si>
    <t>Minimun</t>
  </si>
  <si>
    <t>maximun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</si>
</sst>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double">
        <color auto="1"/>
      </right>
      <top/>
      <bottom/>
      <diagonal/>
    </border>
    <border>
      <left style="double">
        <color auto="1"/>
      </left>
      <right style="medium">
        <color auto="1"/>
      </right>
      <top/>
      <bottom/>
      <diagonal/>
    </border>
    <border>
      <left style="double">
        <color auto="1"/>
      </left>
      <right style="medium">
        <color auto="1"/>
      </right>
      <top style="double">
        <color auto="1"/>
      </top>
      <bottom/>
      <diagonal/>
    </border>
    <border>
      <left style="medium">
        <color auto="1"/>
      </left>
      <right style="medium">
        <color auto="1"/>
      </right>
      <top style="double">
        <color auto="1"/>
      </top>
      <bottom/>
      <diagonal/>
    </border>
    <border>
      <left style="medium">
        <color auto="1"/>
      </left>
      <right style="double">
        <color auto="1"/>
      </right>
      <top style="double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double">
        <color auto="1"/>
      </right>
      <top/>
      <bottom style="medium">
        <color auto="1"/>
      </bottom>
      <diagonal/>
    </border>
    <border>
      <left style="double">
        <color auto="1"/>
      </left>
      <right style="double">
        <color auto="1"/>
      </right>
      <top/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 style="medium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14" fontId="0" fillId="0" borderId="0" xfId="0" applyNumberFormat="1" applyBorder="1"/>
    <xf numFmtId="0" fontId="0" fillId="0" borderId="0" xfId="0" applyBorder="1"/>
    <xf numFmtId="0" fontId="0" fillId="2" borderId="1" xfId="0" applyFill="1" applyBorder="1"/>
    <xf numFmtId="0" fontId="0" fillId="2" borderId="5" xfId="0" applyFill="1" applyBorder="1"/>
    <xf numFmtId="0" fontId="0" fillId="2" borderId="2" xfId="0" applyFill="1" applyBorder="1"/>
    <xf numFmtId="0" fontId="0" fillId="2" borderId="8" xfId="0" applyFill="1" applyBorder="1"/>
    <xf numFmtId="0" fontId="0" fillId="0" borderId="9" xfId="0" applyBorder="1"/>
    <xf numFmtId="0" fontId="0" fillId="0" borderId="10" xfId="0" applyBorder="1"/>
    <xf numFmtId="0" fontId="0" fillId="0" borderId="7" xfId="0" applyBorder="1"/>
    <xf numFmtId="0" fontId="0" fillId="0" borderId="12" xfId="0" applyBorder="1"/>
    <xf numFmtId="0" fontId="0" fillId="0" borderId="13" xfId="0" applyBorder="1"/>
    <xf numFmtId="0" fontId="0" fillId="0" borderId="11" xfId="0" applyBorder="1"/>
    <xf numFmtId="14" fontId="0" fillId="0" borderId="11" xfId="0" applyNumberFormat="1" applyBorder="1"/>
    <xf numFmtId="14" fontId="0" fillId="0" borderId="12" xfId="0" applyNumberFormat="1" applyBorder="1"/>
    <xf numFmtId="14" fontId="0" fillId="0" borderId="13" xfId="0" applyNumberFormat="1" applyBorder="1"/>
    <xf numFmtId="0" fontId="0" fillId="2" borderId="6" xfId="0" applyFill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0" fontId="0" fillId="0" borderId="14" xfId="0" applyNumberFormat="1" applyBorder="1"/>
    <xf numFmtId="0" fontId="0" fillId="0" borderId="15" xfId="0" applyBorder="1"/>
    <xf numFmtId="0" fontId="0" fillId="0" borderId="16" xfId="0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9" xfId="0" applyFill="1" applyBorder="1"/>
    <xf numFmtId="0" fontId="0" fillId="2" borderId="20" xfId="0" applyFill="1" applyBorder="1"/>
    <xf numFmtId="0" fontId="0" fillId="2" borderId="10" xfId="0" applyFill="1" applyBorder="1"/>
    <xf numFmtId="0" fontId="0" fillId="2" borderId="21" xfId="0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2" borderId="27" xfId="0" applyFill="1" applyBorder="1"/>
    <xf numFmtId="0" fontId="0" fillId="2" borderId="28" xfId="0" applyFill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2" borderId="7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10" fontId="0" fillId="0" borderId="38" xfId="0" applyNumberFormat="1" applyBorder="1"/>
    <xf numFmtId="10" fontId="0" fillId="0" borderId="39" xfId="0" applyNumberFormat="1" applyBorder="1"/>
    <xf numFmtId="10" fontId="0" fillId="0" borderId="40" xfId="0" applyNumberFormat="1" applyBorder="1"/>
    <xf numFmtId="0" fontId="0" fillId="0" borderId="38" xfId="0" applyBorder="1"/>
    <xf numFmtId="0" fontId="0" fillId="0" borderId="4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Commande</a:t>
            </a:r>
            <a:r>
              <a:rPr lang="en-US" baseline="0"/>
              <a:t> grossiste Hubert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Feuil1!$D$5</c:f>
              <c:strCache>
                <c:ptCount val="1"/>
                <c:pt idx="0">
                  <c:v>Quantité</c:v>
                </c:pt>
              </c:strCache>
            </c:strRef>
          </c:tx>
          <c:invertIfNegative val="0"/>
          <c:cat>
            <c:strRef>
              <c:f>Feuil1!$C$6:$C$12</c:f>
              <c:strCache>
                <c:ptCount val="7"/>
                <c:pt idx="0">
                  <c:v>codéine</c:v>
                </c:pt>
                <c:pt idx="1">
                  <c:v>aspégic</c:v>
                </c:pt>
                <c:pt idx="2">
                  <c:v>trophires</c:v>
                </c:pt>
                <c:pt idx="3">
                  <c:v>nopron</c:v>
                </c:pt>
                <c:pt idx="4">
                  <c:v>surgam</c:v>
                </c:pt>
                <c:pt idx="5">
                  <c:v>tanakan</c:v>
                </c:pt>
                <c:pt idx="6">
                  <c:v>compresse</c:v>
                </c:pt>
              </c:strCache>
            </c:strRef>
          </c:cat>
          <c:val>
            <c:numRef>
              <c:f>Feuil1!$D$6:$D$12</c:f>
              <c:numCache>
                <c:formatCode>General</c:formatCode>
                <c:ptCount val="7"/>
                <c:pt idx="0">
                  <c:v>10</c:v>
                </c:pt>
                <c:pt idx="1">
                  <c:v>5</c:v>
                </c:pt>
                <c:pt idx="2">
                  <c:v>20</c:v>
                </c:pt>
                <c:pt idx="3">
                  <c:v>7</c:v>
                </c:pt>
                <c:pt idx="4">
                  <c:v>12</c:v>
                </c:pt>
                <c:pt idx="5">
                  <c:v>24</c:v>
                </c:pt>
                <c:pt idx="6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845568"/>
        <c:axId val="55398400"/>
      </c:barChart>
      <c:catAx>
        <c:axId val="50845568"/>
        <c:scaling>
          <c:orientation val="minMax"/>
        </c:scaling>
        <c:delete val="0"/>
        <c:axPos val="b"/>
        <c:majorTickMark val="none"/>
        <c:minorTickMark val="none"/>
        <c:tickLblPos val="nextTo"/>
        <c:crossAx val="55398400"/>
        <c:crosses val="autoZero"/>
        <c:auto val="1"/>
        <c:lblAlgn val="ctr"/>
        <c:lblOffset val="100"/>
        <c:noMultiLvlLbl val="0"/>
      </c:catAx>
      <c:valAx>
        <c:axId val="55398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508455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9.9139026540601291E-2"/>
          <c:y val="0.21358592156386258"/>
          <c:w val="0.13638220898063419"/>
          <c:h val="6.429482114990618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Suivi</a:t>
            </a:r>
            <a:r>
              <a:rPr lang="en-US" baseline="0"/>
              <a:t> des commandes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[1]Feuil1!$B$1</c:f>
              <c:strCache>
                <c:ptCount val="1"/>
                <c:pt idx="0">
                  <c:v>Spéc.1</c:v>
                </c:pt>
              </c:strCache>
            </c:strRef>
          </c:tx>
          <c:marker>
            <c:symbol val="none"/>
          </c:marker>
          <c:cat>
            <c:strRef>
              <c:f>[1]Feuil1!$A$2:$A$13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[1]Feuil1!$B$2:$B$13</c:f>
              <c:numCache>
                <c:formatCode>General</c:formatCode>
                <c:ptCount val="12"/>
                <c:pt idx="0">
                  <c:v>121</c:v>
                </c:pt>
                <c:pt idx="1">
                  <c:v>111</c:v>
                </c:pt>
                <c:pt idx="2">
                  <c:v>127</c:v>
                </c:pt>
                <c:pt idx="3">
                  <c:v>113</c:v>
                </c:pt>
                <c:pt idx="4">
                  <c:v>109</c:v>
                </c:pt>
                <c:pt idx="5">
                  <c:v>125</c:v>
                </c:pt>
                <c:pt idx="6">
                  <c:v>115</c:v>
                </c:pt>
                <c:pt idx="7">
                  <c:v>92</c:v>
                </c:pt>
                <c:pt idx="8">
                  <c:v>119</c:v>
                </c:pt>
                <c:pt idx="9">
                  <c:v>127</c:v>
                </c:pt>
                <c:pt idx="10">
                  <c:v>136</c:v>
                </c:pt>
                <c:pt idx="11">
                  <c:v>132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[1]Feuil1!$C$1</c:f>
              <c:strCache>
                <c:ptCount val="1"/>
                <c:pt idx="0">
                  <c:v>Spéc.2</c:v>
                </c:pt>
              </c:strCache>
            </c:strRef>
          </c:tx>
          <c:marker>
            <c:symbol val="none"/>
          </c:marker>
          <c:cat>
            <c:strRef>
              <c:f>[1]Feuil1!$A$2:$A$13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[1]Feuil1!$C$2:$C$13</c:f>
              <c:numCache>
                <c:formatCode>General</c:formatCode>
                <c:ptCount val="12"/>
                <c:pt idx="0">
                  <c:v>164</c:v>
                </c:pt>
                <c:pt idx="1">
                  <c:v>154</c:v>
                </c:pt>
                <c:pt idx="2">
                  <c:v>153</c:v>
                </c:pt>
                <c:pt idx="3">
                  <c:v>143</c:v>
                </c:pt>
                <c:pt idx="4">
                  <c:v>157</c:v>
                </c:pt>
                <c:pt idx="5">
                  <c:v>169</c:v>
                </c:pt>
                <c:pt idx="6">
                  <c:v>153</c:v>
                </c:pt>
                <c:pt idx="7">
                  <c:v>119</c:v>
                </c:pt>
                <c:pt idx="8">
                  <c:v>157</c:v>
                </c:pt>
                <c:pt idx="9">
                  <c:v>174</c:v>
                </c:pt>
                <c:pt idx="10">
                  <c:v>161</c:v>
                </c:pt>
                <c:pt idx="11">
                  <c:v>178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[1]Feuil1!$D$1</c:f>
              <c:strCache>
                <c:ptCount val="1"/>
                <c:pt idx="0">
                  <c:v>Spéc.3</c:v>
                </c:pt>
              </c:strCache>
            </c:strRef>
          </c:tx>
          <c:marker>
            <c:symbol val="none"/>
          </c:marker>
          <c:cat>
            <c:strRef>
              <c:f>[1]Feuil1!$A$2:$A$13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[1]Feuil1!$D$2:$D$13</c:f>
              <c:numCache>
                <c:formatCode>General</c:formatCode>
                <c:ptCount val="12"/>
                <c:pt idx="0">
                  <c:v>226</c:v>
                </c:pt>
                <c:pt idx="1">
                  <c:v>161</c:v>
                </c:pt>
                <c:pt idx="2">
                  <c:v>180</c:v>
                </c:pt>
                <c:pt idx="3">
                  <c:v>168</c:v>
                </c:pt>
                <c:pt idx="4">
                  <c:v>173</c:v>
                </c:pt>
                <c:pt idx="5">
                  <c:v>175</c:v>
                </c:pt>
                <c:pt idx="6">
                  <c:v>173</c:v>
                </c:pt>
                <c:pt idx="7">
                  <c:v>136</c:v>
                </c:pt>
                <c:pt idx="8">
                  <c:v>179</c:v>
                </c:pt>
                <c:pt idx="9">
                  <c:v>220</c:v>
                </c:pt>
                <c:pt idx="10">
                  <c:v>191</c:v>
                </c:pt>
                <c:pt idx="11">
                  <c:v>183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[1]Feuil1!$E$1</c:f>
              <c:strCache>
                <c:ptCount val="1"/>
                <c:pt idx="0">
                  <c:v>Spéc.4</c:v>
                </c:pt>
              </c:strCache>
            </c:strRef>
          </c:tx>
          <c:marker>
            <c:symbol val="none"/>
          </c:marker>
          <c:cat>
            <c:strRef>
              <c:f>[1]Feuil1!$A$2:$A$13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[1]Feuil1!$E$2:$E$13</c:f>
              <c:numCache>
                <c:formatCode>General</c:formatCode>
                <c:ptCount val="12"/>
                <c:pt idx="0">
                  <c:v>212</c:v>
                </c:pt>
                <c:pt idx="1">
                  <c:v>187</c:v>
                </c:pt>
                <c:pt idx="2">
                  <c:v>206</c:v>
                </c:pt>
                <c:pt idx="3">
                  <c:v>212</c:v>
                </c:pt>
                <c:pt idx="4">
                  <c:v>212</c:v>
                </c:pt>
                <c:pt idx="5">
                  <c:v>181</c:v>
                </c:pt>
                <c:pt idx="6">
                  <c:v>218</c:v>
                </c:pt>
                <c:pt idx="7">
                  <c:v>136</c:v>
                </c:pt>
                <c:pt idx="8">
                  <c:v>200</c:v>
                </c:pt>
                <c:pt idx="9">
                  <c:v>236</c:v>
                </c:pt>
                <c:pt idx="10">
                  <c:v>200</c:v>
                </c:pt>
                <c:pt idx="11">
                  <c:v>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81216"/>
        <c:axId val="65882752"/>
      </c:lineChart>
      <c:catAx>
        <c:axId val="65881216"/>
        <c:scaling>
          <c:orientation val="minMax"/>
        </c:scaling>
        <c:delete val="0"/>
        <c:axPos val="b"/>
        <c:majorTickMark val="none"/>
        <c:minorTickMark val="none"/>
        <c:tickLblPos val="nextTo"/>
        <c:crossAx val="65882752"/>
        <c:crosses val="autoZero"/>
        <c:auto val="1"/>
        <c:lblAlgn val="ctr"/>
        <c:lblOffset val="100"/>
        <c:noMultiLvlLbl val="0"/>
      </c:catAx>
      <c:valAx>
        <c:axId val="65882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 Quantié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5881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400"/>
              <a:t>Comparaison</a:t>
            </a:r>
            <a:r>
              <a:rPr lang="fr-FR" sz="1400" baseline="0"/>
              <a:t> pour les mois de Juillet et Août</a:t>
            </a:r>
            <a:endParaRPr lang="fr-FR" sz="1400"/>
          </a:p>
        </c:rich>
      </c:tx>
      <c:layout>
        <c:manualLayout>
          <c:xMode val="edge"/>
          <c:yMode val="edge"/>
          <c:x val="0.13454855643044619"/>
          <c:y val="4.1666666666666664E-2"/>
        </c:manualLayout>
      </c:layout>
      <c:overlay val="1"/>
    </c:title>
    <c:autoTitleDeleted val="0"/>
    <c:view3D>
      <c:rotX val="90"/>
      <c:rotY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[1]Feuil1!$A$2</c:f>
              <c:strCache>
                <c:ptCount val="1"/>
                <c:pt idx="0">
                  <c:v>Janvier</c:v>
                </c:pt>
              </c:strCache>
            </c:strRef>
          </c:tx>
          <c:invertIfNegative val="0"/>
          <c:cat>
            <c:strRef>
              <c:f>[1]Feuil1!$B$1:$E$1</c:f>
              <c:strCache>
                <c:ptCount val="4"/>
                <c:pt idx="0">
                  <c:v>Spéc.1</c:v>
                </c:pt>
                <c:pt idx="1">
                  <c:v>Spéc.2</c:v>
                </c:pt>
                <c:pt idx="2">
                  <c:v>Spéc.3</c:v>
                </c:pt>
                <c:pt idx="3">
                  <c:v>Spéc.4</c:v>
                </c:pt>
              </c:strCache>
            </c:strRef>
          </c:cat>
          <c:val>
            <c:numRef>
              <c:f>[1]Feuil1!$B$2:$E$2</c:f>
              <c:numCache>
                <c:formatCode>General</c:formatCode>
                <c:ptCount val="4"/>
                <c:pt idx="0">
                  <c:v>121</c:v>
                </c:pt>
                <c:pt idx="1">
                  <c:v>164</c:v>
                </c:pt>
                <c:pt idx="2">
                  <c:v>226</c:v>
                </c:pt>
                <c:pt idx="3">
                  <c:v>212</c:v>
                </c:pt>
              </c:numCache>
            </c:numRef>
          </c:val>
        </c:ser>
        <c:ser>
          <c:idx val="1"/>
          <c:order val="1"/>
          <c:tx>
            <c:strRef>
              <c:f>[1]Feuil1!$A$9</c:f>
              <c:strCache>
                <c:ptCount val="1"/>
                <c:pt idx="0">
                  <c:v>Août</c:v>
                </c:pt>
              </c:strCache>
            </c:strRef>
          </c:tx>
          <c:invertIfNegative val="0"/>
          <c:cat>
            <c:strRef>
              <c:f>[1]Feuil1!$B$1:$E$1</c:f>
              <c:strCache>
                <c:ptCount val="4"/>
                <c:pt idx="0">
                  <c:v>Spéc.1</c:v>
                </c:pt>
                <c:pt idx="1">
                  <c:v>Spéc.2</c:v>
                </c:pt>
                <c:pt idx="2">
                  <c:v>Spéc.3</c:v>
                </c:pt>
                <c:pt idx="3">
                  <c:v>Spéc.4</c:v>
                </c:pt>
              </c:strCache>
            </c:strRef>
          </c:cat>
          <c:val>
            <c:numRef>
              <c:f>[1]Feuil1!$B$9:$E$9</c:f>
              <c:numCache>
                <c:formatCode>General</c:formatCode>
                <c:ptCount val="4"/>
                <c:pt idx="0">
                  <c:v>92</c:v>
                </c:pt>
                <c:pt idx="1">
                  <c:v>119</c:v>
                </c:pt>
                <c:pt idx="2">
                  <c:v>136</c:v>
                </c:pt>
                <c:pt idx="3">
                  <c:v>136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0486784"/>
        <c:axId val="80488704"/>
        <c:axId val="0"/>
      </c:bar3DChart>
      <c:catAx>
        <c:axId val="8048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Produit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80488704"/>
        <c:crosses val="autoZero"/>
        <c:auto val="1"/>
        <c:lblAlgn val="ctr"/>
        <c:lblOffset val="100"/>
        <c:noMultiLvlLbl val="0"/>
      </c:catAx>
      <c:valAx>
        <c:axId val="80488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 Quantité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0486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Comparaison</a:t>
            </a:r>
            <a:r>
              <a:rPr lang="fr-FR" baseline="0"/>
              <a:t> des différentes spécialités pour les mois de Janvier et Août</a:t>
            </a:r>
            <a:endParaRPr lang="fr-FR"/>
          </a:p>
        </c:rich>
      </c:tx>
      <c:layout>
        <c:manualLayout>
          <c:xMode val="edge"/>
          <c:yMode val="edge"/>
          <c:x val="0.11281933508311459"/>
          <c:y val="3.240740740740740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[1]Feuil1!$A$2</c:f>
              <c:strCache>
                <c:ptCount val="1"/>
                <c:pt idx="0">
                  <c:v>Janvier</c:v>
                </c:pt>
              </c:strCache>
            </c:strRef>
          </c:tx>
          <c:invertIfNegative val="0"/>
          <c:cat>
            <c:strRef>
              <c:f>[1]Feuil1!$B$1:$E$1</c:f>
              <c:strCache>
                <c:ptCount val="4"/>
                <c:pt idx="0">
                  <c:v>Spéc.1</c:v>
                </c:pt>
                <c:pt idx="1">
                  <c:v>Spéc.2</c:v>
                </c:pt>
                <c:pt idx="2">
                  <c:v>Spéc.3</c:v>
                </c:pt>
                <c:pt idx="3">
                  <c:v>Spéc.4</c:v>
                </c:pt>
              </c:strCache>
            </c:strRef>
          </c:cat>
          <c:val>
            <c:numRef>
              <c:f>[1]Feuil1!$B$2:$E$2</c:f>
              <c:numCache>
                <c:formatCode>General</c:formatCode>
                <c:ptCount val="4"/>
                <c:pt idx="0">
                  <c:v>121</c:v>
                </c:pt>
                <c:pt idx="1">
                  <c:v>164</c:v>
                </c:pt>
                <c:pt idx="2">
                  <c:v>226</c:v>
                </c:pt>
                <c:pt idx="3">
                  <c:v>212</c:v>
                </c:pt>
              </c:numCache>
            </c:numRef>
          </c:val>
        </c:ser>
        <c:ser>
          <c:idx val="1"/>
          <c:order val="1"/>
          <c:tx>
            <c:strRef>
              <c:f>[1]Feuil1!$A$9</c:f>
              <c:strCache>
                <c:ptCount val="1"/>
                <c:pt idx="0">
                  <c:v>Août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[1]Feuil1!$B$1:$E$1</c:f>
              <c:strCache>
                <c:ptCount val="4"/>
                <c:pt idx="0">
                  <c:v>Spéc.1</c:v>
                </c:pt>
                <c:pt idx="1">
                  <c:v>Spéc.2</c:v>
                </c:pt>
                <c:pt idx="2">
                  <c:v>Spéc.3</c:v>
                </c:pt>
                <c:pt idx="3">
                  <c:v>Spéc.4</c:v>
                </c:pt>
              </c:strCache>
            </c:strRef>
          </c:cat>
          <c:val>
            <c:numRef>
              <c:f>[1]Feuil1!$B$9:$E$9</c:f>
              <c:numCache>
                <c:formatCode>General</c:formatCode>
                <c:ptCount val="4"/>
                <c:pt idx="0">
                  <c:v>92</c:v>
                </c:pt>
                <c:pt idx="1">
                  <c:v>119</c:v>
                </c:pt>
                <c:pt idx="2">
                  <c:v>136</c:v>
                </c:pt>
                <c:pt idx="3">
                  <c:v>136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00451456"/>
        <c:axId val="100923264"/>
      </c:barChart>
      <c:catAx>
        <c:axId val="100451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Produit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00923264"/>
        <c:crosses val="autoZero"/>
        <c:auto val="1"/>
        <c:lblAlgn val="ctr"/>
        <c:lblOffset val="100"/>
        <c:noMultiLvlLbl val="0"/>
      </c:catAx>
      <c:valAx>
        <c:axId val="100923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Quantité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0451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Suivi des commandes (bilan annuel)</a:t>
            </a:r>
          </a:p>
        </c:rich>
      </c:tx>
      <c:layout>
        <c:manualLayout>
          <c:xMode val="edge"/>
          <c:yMode val="edge"/>
          <c:x val="0.19401399825021873"/>
          <c:y val="2.7777777777777776E-2"/>
        </c:manualLayout>
      </c:layout>
      <c:overlay val="0"/>
      <c:spPr>
        <a:solidFill>
          <a:schemeClr val="bg1">
            <a:lumMod val="85000"/>
          </a:schemeClr>
        </a:solidFill>
        <a:ln>
          <a:solidFill>
            <a:schemeClr val="tx1"/>
          </a:solidFill>
        </a:ln>
        <a:effectLst>
          <a:innerShdw blurRad="63500" dist="50800" dir="2700000">
            <a:prstClr val="black">
              <a:alpha val="50000"/>
            </a:prstClr>
          </a:innerShdw>
        </a:effectLst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moyenne</c:v>
          </c:tx>
          <c:errBars>
            <c:errDir val="y"/>
            <c:errBarType val="both"/>
            <c:errValType val="stdErr"/>
            <c:noEndCap val="0"/>
          </c:errBars>
          <c:cat>
            <c:strRef>
              <c:f>[2]Feuil2!$B$1:$E$1</c:f>
              <c:strCache>
                <c:ptCount val="4"/>
                <c:pt idx="0">
                  <c:v>spéc. 1</c:v>
                </c:pt>
                <c:pt idx="1">
                  <c:v>spéc. 2</c:v>
                </c:pt>
                <c:pt idx="2">
                  <c:v>spéc. 3</c:v>
                </c:pt>
                <c:pt idx="3">
                  <c:v>spéc. 4</c:v>
                </c:pt>
              </c:strCache>
            </c:strRef>
          </c:cat>
          <c:val>
            <c:numRef>
              <c:f>[2]Feuil2!$B$19:$E$19</c:f>
              <c:numCache>
                <c:formatCode>0.00</c:formatCode>
                <c:ptCount val="4"/>
                <c:pt idx="0">
                  <c:v>118.91666666666667</c:v>
                </c:pt>
                <c:pt idx="1">
                  <c:v>156.83333333333334</c:v>
                </c:pt>
                <c:pt idx="2">
                  <c:v>180.41666666666666</c:v>
                </c:pt>
                <c:pt idx="3">
                  <c:v>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51840"/>
        <c:axId val="50853760"/>
      </c:lineChart>
      <c:catAx>
        <c:axId val="50851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produit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0853760"/>
        <c:crosses val="autoZero"/>
        <c:auto val="1"/>
        <c:lblAlgn val="ctr"/>
        <c:lblOffset val="100"/>
        <c:noMultiLvlLbl val="0"/>
      </c:catAx>
      <c:valAx>
        <c:axId val="50853760"/>
        <c:scaling>
          <c:orientation val="minMax"/>
          <c:max val="240"/>
          <c:min val="8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quantité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50851840"/>
        <c:crosses val="autoZero"/>
        <c:crossBetween val="between"/>
        <c:majorUnit val="20"/>
      </c:valAx>
    </c:plotArea>
    <c:legend>
      <c:legendPos val="r"/>
      <c:layout/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radarChart>
        <c:radarStyle val="marker"/>
        <c:varyColors val="0"/>
        <c:ser>
          <c:idx val="0"/>
          <c:order val="0"/>
          <c:marker>
            <c:symbol val="none"/>
          </c:marker>
          <c:cat>
            <c:strRef>
              <c:f>[3]Feuil1!$A$2:$A$13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[3]Feuil1!$B$2:$B$13</c:f>
              <c:numCache>
                <c:formatCode>General</c:formatCode>
                <c:ptCount val="12"/>
                <c:pt idx="0">
                  <c:v>121</c:v>
                </c:pt>
                <c:pt idx="1">
                  <c:v>111</c:v>
                </c:pt>
                <c:pt idx="2">
                  <c:v>127</c:v>
                </c:pt>
                <c:pt idx="3">
                  <c:v>113</c:v>
                </c:pt>
                <c:pt idx="4">
                  <c:v>109</c:v>
                </c:pt>
                <c:pt idx="5">
                  <c:v>125</c:v>
                </c:pt>
                <c:pt idx="6">
                  <c:v>115</c:v>
                </c:pt>
                <c:pt idx="7">
                  <c:v>92</c:v>
                </c:pt>
                <c:pt idx="8">
                  <c:v>119</c:v>
                </c:pt>
                <c:pt idx="9">
                  <c:v>127</c:v>
                </c:pt>
                <c:pt idx="10">
                  <c:v>136</c:v>
                </c:pt>
                <c:pt idx="11">
                  <c:v>132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strRef>
              <c:f>[3]Feuil1!$A$2:$A$13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[3]Feuil1!$C$2:$C$13</c:f>
              <c:numCache>
                <c:formatCode>General</c:formatCode>
                <c:ptCount val="12"/>
                <c:pt idx="0">
                  <c:v>164</c:v>
                </c:pt>
                <c:pt idx="1">
                  <c:v>154</c:v>
                </c:pt>
                <c:pt idx="2">
                  <c:v>153</c:v>
                </c:pt>
                <c:pt idx="3">
                  <c:v>143</c:v>
                </c:pt>
                <c:pt idx="4">
                  <c:v>157</c:v>
                </c:pt>
                <c:pt idx="5">
                  <c:v>169</c:v>
                </c:pt>
                <c:pt idx="6">
                  <c:v>153</c:v>
                </c:pt>
                <c:pt idx="7">
                  <c:v>119</c:v>
                </c:pt>
                <c:pt idx="8">
                  <c:v>157</c:v>
                </c:pt>
                <c:pt idx="9">
                  <c:v>174</c:v>
                </c:pt>
                <c:pt idx="10">
                  <c:v>161</c:v>
                </c:pt>
                <c:pt idx="11">
                  <c:v>178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cat>
            <c:strRef>
              <c:f>[3]Feuil1!$A$2:$A$13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[3]Feuil1!$D$2:$D$13</c:f>
              <c:numCache>
                <c:formatCode>General</c:formatCode>
                <c:ptCount val="12"/>
                <c:pt idx="0">
                  <c:v>226</c:v>
                </c:pt>
                <c:pt idx="1">
                  <c:v>161</c:v>
                </c:pt>
                <c:pt idx="2">
                  <c:v>180</c:v>
                </c:pt>
                <c:pt idx="3">
                  <c:v>168</c:v>
                </c:pt>
                <c:pt idx="4">
                  <c:v>173</c:v>
                </c:pt>
                <c:pt idx="5">
                  <c:v>175</c:v>
                </c:pt>
                <c:pt idx="6">
                  <c:v>173</c:v>
                </c:pt>
                <c:pt idx="7">
                  <c:v>136</c:v>
                </c:pt>
                <c:pt idx="8">
                  <c:v>179</c:v>
                </c:pt>
                <c:pt idx="9">
                  <c:v>220</c:v>
                </c:pt>
                <c:pt idx="10">
                  <c:v>191</c:v>
                </c:pt>
                <c:pt idx="11">
                  <c:v>183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cat>
            <c:strRef>
              <c:f>[3]Feuil1!$A$2:$A$13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[3]Feuil1!$E$2:$E$13</c:f>
              <c:numCache>
                <c:formatCode>General</c:formatCode>
                <c:ptCount val="12"/>
                <c:pt idx="0">
                  <c:v>212</c:v>
                </c:pt>
                <c:pt idx="1">
                  <c:v>187</c:v>
                </c:pt>
                <c:pt idx="2">
                  <c:v>206</c:v>
                </c:pt>
                <c:pt idx="3">
                  <c:v>212</c:v>
                </c:pt>
                <c:pt idx="4">
                  <c:v>212</c:v>
                </c:pt>
                <c:pt idx="5">
                  <c:v>181</c:v>
                </c:pt>
                <c:pt idx="6">
                  <c:v>218</c:v>
                </c:pt>
                <c:pt idx="7">
                  <c:v>136</c:v>
                </c:pt>
                <c:pt idx="8">
                  <c:v>200</c:v>
                </c:pt>
                <c:pt idx="9">
                  <c:v>236</c:v>
                </c:pt>
                <c:pt idx="10">
                  <c:v>200</c:v>
                </c:pt>
                <c:pt idx="11">
                  <c:v>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70112"/>
        <c:axId val="93169152"/>
      </c:radarChart>
      <c:catAx>
        <c:axId val="9217011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93169152"/>
        <c:crosses val="autoZero"/>
        <c:auto val="1"/>
        <c:lblAlgn val="ctr"/>
        <c:lblOffset val="100"/>
        <c:noMultiLvlLbl val="0"/>
      </c:catAx>
      <c:valAx>
        <c:axId val="9316915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92170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3.3814002697988968E-2"/>
          <c:y val="2.709261449917361E-2"/>
          <c:w val="0.86547565938944626"/>
          <c:h val="0.8394907139401363"/>
        </c:manualLayout>
      </c:layout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val>
            <c:numRef>
              <c:f>[3]Feuil1!$H$2:$H$13</c:f>
              <c:numCache>
                <c:formatCode>General</c:formatCode>
                <c:ptCount val="12"/>
                <c:pt idx="0">
                  <c:v>121</c:v>
                </c:pt>
                <c:pt idx="1">
                  <c:v>111</c:v>
                </c:pt>
                <c:pt idx="2">
                  <c:v>127</c:v>
                </c:pt>
                <c:pt idx="3">
                  <c:v>113</c:v>
                </c:pt>
                <c:pt idx="4">
                  <c:v>109</c:v>
                </c:pt>
                <c:pt idx="5">
                  <c:v>125</c:v>
                </c:pt>
                <c:pt idx="6">
                  <c:v>115</c:v>
                </c:pt>
                <c:pt idx="7">
                  <c:v>92</c:v>
                </c:pt>
                <c:pt idx="8">
                  <c:v>119</c:v>
                </c:pt>
                <c:pt idx="9">
                  <c:v>127</c:v>
                </c:pt>
                <c:pt idx="10">
                  <c:v>136</c:v>
                </c:pt>
                <c:pt idx="11">
                  <c:v>132</c:v>
                </c:pt>
              </c:numCache>
            </c:numRef>
          </c:val>
          <c:smooth val="0"/>
        </c:ser>
        <c:ser>
          <c:idx val="1"/>
          <c:order val="1"/>
          <c:spPr>
            <a:ln>
              <a:noFill/>
            </a:ln>
          </c:spPr>
          <c:val>
            <c:numRef>
              <c:f>[3]Feuil1!$I$2:$I$13</c:f>
              <c:numCache>
                <c:formatCode>General</c:formatCode>
                <c:ptCount val="12"/>
                <c:pt idx="0">
                  <c:v>226</c:v>
                </c:pt>
                <c:pt idx="1">
                  <c:v>187</c:v>
                </c:pt>
                <c:pt idx="2">
                  <c:v>206</c:v>
                </c:pt>
                <c:pt idx="3">
                  <c:v>212</c:v>
                </c:pt>
                <c:pt idx="4">
                  <c:v>212</c:v>
                </c:pt>
                <c:pt idx="5">
                  <c:v>181</c:v>
                </c:pt>
                <c:pt idx="6">
                  <c:v>218</c:v>
                </c:pt>
                <c:pt idx="7">
                  <c:v>136</c:v>
                </c:pt>
                <c:pt idx="8">
                  <c:v>200</c:v>
                </c:pt>
                <c:pt idx="9">
                  <c:v>236</c:v>
                </c:pt>
                <c:pt idx="10">
                  <c:v>200</c:v>
                </c:pt>
                <c:pt idx="11">
                  <c:v>200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[3]Feuil1!$J$2:$J$13</c:f>
              <c:numCache>
                <c:formatCode>General</c:formatCode>
                <c:ptCount val="12"/>
                <c:pt idx="0">
                  <c:v>180.75</c:v>
                </c:pt>
                <c:pt idx="1">
                  <c:v>153.25</c:v>
                </c:pt>
                <c:pt idx="2">
                  <c:v>166.5</c:v>
                </c:pt>
                <c:pt idx="3">
                  <c:v>159</c:v>
                </c:pt>
                <c:pt idx="4">
                  <c:v>162.75</c:v>
                </c:pt>
                <c:pt idx="5">
                  <c:v>162.5</c:v>
                </c:pt>
                <c:pt idx="6">
                  <c:v>164.75</c:v>
                </c:pt>
                <c:pt idx="7">
                  <c:v>120.75</c:v>
                </c:pt>
                <c:pt idx="8">
                  <c:v>163.75</c:v>
                </c:pt>
                <c:pt idx="9">
                  <c:v>189.25</c:v>
                </c:pt>
                <c:pt idx="10">
                  <c:v>172</c:v>
                </c:pt>
                <c:pt idx="11">
                  <c:v>173.25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93166208"/>
        <c:axId val="92446720"/>
      </c:lineChart>
      <c:catAx>
        <c:axId val="93166208"/>
        <c:scaling>
          <c:orientation val="minMax"/>
        </c:scaling>
        <c:delete val="0"/>
        <c:axPos val="b"/>
        <c:majorTickMark val="out"/>
        <c:minorTickMark val="none"/>
        <c:tickLblPos val="nextTo"/>
        <c:crossAx val="92446720"/>
        <c:crosses val="autoZero"/>
        <c:auto val="1"/>
        <c:lblAlgn val="ctr"/>
        <c:lblOffset val="100"/>
        <c:noMultiLvlLbl val="0"/>
      </c:catAx>
      <c:valAx>
        <c:axId val="92446720"/>
        <c:scaling>
          <c:orientation val="minMax"/>
          <c:max val="260"/>
          <c:min val="80"/>
        </c:scaling>
        <c:delete val="0"/>
        <c:axPos val="l"/>
        <c:numFmt formatCode="General" sourceLinked="1"/>
        <c:majorTickMark val="out"/>
        <c:minorTickMark val="none"/>
        <c:tickLblPos val="nextTo"/>
        <c:crossAx val="93166208"/>
        <c:crosses val="autoZero"/>
        <c:crossBetween val="between"/>
        <c:majorUnit val="2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3</xdr:row>
      <xdr:rowOff>1</xdr:rowOff>
    </xdr:from>
    <xdr:to>
      <xdr:col>15</xdr:col>
      <xdr:colOff>457200</xdr:colOff>
      <xdr:row>20</xdr:row>
      <xdr:rowOff>104775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514350</xdr:colOff>
      <xdr:row>1</xdr:row>
      <xdr:rowOff>76200</xdr:rowOff>
    </xdr:from>
    <xdr:to>
      <xdr:col>17</xdr:col>
      <xdr:colOff>514350</xdr:colOff>
      <xdr:row>14</xdr:row>
      <xdr:rowOff>104775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390525</xdr:colOff>
      <xdr:row>20</xdr:row>
      <xdr:rowOff>0</xdr:rowOff>
    </xdr:from>
    <xdr:to>
      <xdr:col>14</xdr:col>
      <xdr:colOff>390525</xdr:colOff>
      <xdr:row>34</xdr:row>
      <xdr:rowOff>66675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438150</xdr:colOff>
      <xdr:row>21</xdr:row>
      <xdr:rowOff>114300</xdr:rowOff>
    </xdr:from>
    <xdr:to>
      <xdr:col>6</xdr:col>
      <xdr:colOff>438150</xdr:colOff>
      <xdr:row>36</xdr:row>
      <xdr:rowOff>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730685</xdr:colOff>
      <xdr:row>14</xdr:row>
      <xdr:rowOff>149269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133350</xdr:colOff>
      <xdr:row>1</xdr:row>
      <xdr:rowOff>123825</xdr:rowOff>
    </xdr:from>
    <xdr:to>
      <xdr:col>13</xdr:col>
      <xdr:colOff>133350</xdr:colOff>
      <xdr:row>16</xdr:row>
      <xdr:rowOff>9525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18</xdr:row>
      <xdr:rowOff>47625</xdr:rowOff>
    </xdr:from>
    <xdr:to>
      <xdr:col>12</xdr:col>
      <xdr:colOff>653962</xdr:colOff>
      <xdr:row>33</xdr:row>
      <xdr:rowOff>50757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0.20833</cdr:x>
      <cdr:y>0.16146</cdr:y>
    </cdr:from>
    <cdr:to>
      <cdr:x>0.44271</cdr:x>
      <cdr:y>0.40451</cdr:y>
    </cdr:to>
    <cdr:sp macro="" textlink="">
      <cdr:nvSpPr>
        <cdr:cNvPr id="2" name="Virage 1"/>
        <cdr:cNvSpPr/>
      </cdr:nvSpPr>
      <cdr:spPr>
        <a:xfrm xmlns:a="http://schemas.openxmlformats.org/drawingml/2006/main" rot="5400000">
          <a:off x="1154906" y="240508"/>
          <a:ext cx="666750" cy="1071563"/>
        </a:xfrm>
        <a:prstGeom xmlns:a="http://schemas.openxmlformats.org/drawingml/2006/main" prst="bentArrow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  <a:effectLst xmlns:a="http://schemas.openxmlformats.org/drawingml/2006/main">
          <a:innerShdw blurRad="63500" dist="50800" dir="10800000">
            <a:prstClr val="black">
              <a:alpha val="50000"/>
            </a:prstClr>
          </a:innerShdw>
        </a:effectLst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fr-FR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lasseur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2i/Roy/td-2.2-exercice2td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laire/Downloads/Classeur2%20ro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2"/>
      <sheetName val="Feuil3"/>
    </sheetNames>
    <sheetDataSet>
      <sheetData sheetId="0">
        <row r="1">
          <cell r="B1" t="str">
            <v>Spéc.1</v>
          </cell>
          <cell r="C1" t="str">
            <v>Spéc.2</v>
          </cell>
          <cell r="D1" t="str">
            <v>Spéc.3</v>
          </cell>
          <cell r="E1" t="str">
            <v>Spéc.4</v>
          </cell>
        </row>
        <row r="2">
          <cell r="A2" t="str">
            <v>Janvier</v>
          </cell>
          <cell r="B2">
            <v>121</v>
          </cell>
          <cell r="C2">
            <v>164</v>
          </cell>
          <cell r="D2">
            <v>226</v>
          </cell>
          <cell r="E2">
            <v>212</v>
          </cell>
        </row>
        <row r="3">
          <cell r="A3" t="str">
            <v>Février</v>
          </cell>
          <cell r="B3">
            <v>111</v>
          </cell>
          <cell r="C3">
            <v>154</v>
          </cell>
          <cell r="D3">
            <v>161</v>
          </cell>
          <cell r="E3">
            <v>187</v>
          </cell>
        </row>
        <row r="4">
          <cell r="A4" t="str">
            <v>Mars</v>
          </cell>
          <cell r="B4">
            <v>127</v>
          </cell>
          <cell r="C4">
            <v>153</v>
          </cell>
          <cell r="D4">
            <v>180</v>
          </cell>
          <cell r="E4">
            <v>206</v>
          </cell>
        </row>
        <row r="5">
          <cell r="A5" t="str">
            <v>Avril</v>
          </cell>
          <cell r="B5">
            <v>113</v>
          </cell>
          <cell r="C5">
            <v>143</v>
          </cell>
          <cell r="D5">
            <v>168</v>
          </cell>
          <cell r="E5">
            <v>212</v>
          </cell>
        </row>
        <row r="6">
          <cell r="A6" t="str">
            <v>Mai</v>
          </cell>
          <cell r="B6">
            <v>109</v>
          </cell>
          <cell r="C6">
            <v>157</v>
          </cell>
          <cell r="D6">
            <v>173</v>
          </cell>
          <cell r="E6">
            <v>212</v>
          </cell>
        </row>
        <row r="7">
          <cell r="A7" t="str">
            <v>Juin</v>
          </cell>
          <cell r="B7">
            <v>125</v>
          </cell>
          <cell r="C7">
            <v>169</v>
          </cell>
          <cell r="D7">
            <v>175</v>
          </cell>
          <cell r="E7">
            <v>181</v>
          </cell>
        </row>
        <row r="8">
          <cell r="A8" t="str">
            <v>Juillet</v>
          </cell>
          <cell r="B8">
            <v>115</v>
          </cell>
          <cell r="C8">
            <v>153</v>
          </cell>
          <cell r="D8">
            <v>173</v>
          </cell>
          <cell r="E8">
            <v>218</v>
          </cell>
        </row>
        <row r="9">
          <cell r="A9" t="str">
            <v>Août</v>
          </cell>
          <cell r="B9">
            <v>92</v>
          </cell>
          <cell r="C9">
            <v>119</v>
          </cell>
          <cell r="D9">
            <v>136</v>
          </cell>
          <cell r="E9">
            <v>136</v>
          </cell>
        </row>
        <row r="10">
          <cell r="A10" t="str">
            <v>Sptembre</v>
          </cell>
          <cell r="B10">
            <v>119</v>
          </cell>
          <cell r="C10">
            <v>157</v>
          </cell>
          <cell r="D10">
            <v>179</v>
          </cell>
          <cell r="E10">
            <v>200</v>
          </cell>
        </row>
        <row r="11">
          <cell r="A11" t="str">
            <v>Octobre</v>
          </cell>
          <cell r="B11">
            <v>127</v>
          </cell>
          <cell r="C11">
            <v>174</v>
          </cell>
          <cell r="D11">
            <v>220</v>
          </cell>
          <cell r="E11">
            <v>236</v>
          </cell>
        </row>
        <row r="12">
          <cell r="A12" t="str">
            <v>Novembre</v>
          </cell>
          <cell r="B12">
            <v>136</v>
          </cell>
          <cell r="C12">
            <v>161</v>
          </cell>
          <cell r="D12">
            <v>191</v>
          </cell>
          <cell r="E12">
            <v>200</v>
          </cell>
        </row>
        <row r="13">
          <cell r="A13" t="str">
            <v>Décembre</v>
          </cell>
          <cell r="B13">
            <v>132</v>
          </cell>
          <cell r="C13">
            <v>178</v>
          </cell>
          <cell r="D13">
            <v>183</v>
          </cell>
          <cell r="E13">
            <v>200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2"/>
      <sheetName val="Feuil3"/>
    </sheetNames>
    <sheetDataSet>
      <sheetData sheetId="0"/>
      <sheetData sheetId="1">
        <row r="1">
          <cell r="B1" t="str">
            <v>spéc. 1</v>
          </cell>
          <cell r="C1" t="str">
            <v>spéc. 2</v>
          </cell>
          <cell r="D1" t="str">
            <v>spéc. 3</v>
          </cell>
          <cell r="E1" t="str">
            <v>spéc. 4</v>
          </cell>
        </row>
        <row r="19">
          <cell r="B19">
            <v>118.91666666666667</v>
          </cell>
          <cell r="C19">
            <v>156.83333333333334</v>
          </cell>
          <cell r="D19">
            <v>180.41666666666666</v>
          </cell>
          <cell r="E19">
            <v>200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2"/>
      <sheetName val="Feuil3"/>
    </sheetNames>
    <sheetDataSet>
      <sheetData sheetId="0">
        <row r="2">
          <cell r="A2" t="str">
            <v>Janvier</v>
          </cell>
          <cell r="B2">
            <v>121</v>
          </cell>
          <cell r="C2">
            <v>164</v>
          </cell>
          <cell r="D2">
            <v>226</v>
          </cell>
          <cell r="E2">
            <v>212</v>
          </cell>
          <cell r="H2">
            <v>121</v>
          </cell>
          <cell r="I2">
            <v>226</v>
          </cell>
          <cell r="J2">
            <v>180.75</v>
          </cell>
        </row>
        <row r="3">
          <cell r="A3" t="str">
            <v>Février</v>
          </cell>
          <cell r="B3">
            <v>111</v>
          </cell>
          <cell r="C3">
            <v>154</v>
          </cell>
          <cell r="D3">
            <v>161</v>
          </cell>
          <cell r="E3">
            <v>187</v>
          </cell>
          <cell r="H3">
            <v>111</v>
          </cell>
          <cell r="I3">
            <v>187</v>
          </cell>
          <cell r="J3">
            <v>153.25</v>
          </cell>
        </row>
        <row r="4">
          <cell r="A4" t="str">
            <v>Mars</v>
          </cell>
          <cell r="B4">
            <v>127</v>
          </cell>
          <cell r="C4">
            <v>153</v>
          </cell>
          <cell r="D4">
            <v>180</v>
          </cell>
          <cell r="E4">
            <v>206</v>
          </cell>
          <cell r="H4">
            <v>127</v>
          </cell>
          <cell r="I4">
            <v>206</v>
          </cell>
          <cell r="J4">
            <v>166.5</v>
          </cell>
        </row>
        <row r="5">
          <cell r="A5" t="str">
            <v>Avril</v>
          </cell>
          <cell r="B5">
            <v>113</v>
          </cell>
          <cell r="C5">
            <v>143</v>
          </cell>
          <cell r="D5">
            <v>168</v>
          </cell>
          <cell r="E5">
            <v>212</v>
          </cell>
          <cell r="H5">
            <v>113</v>
          </cell>
          <cell r="I5">
            <v>212</v>
          </cell>
          <cell r="J5">
            <v>159</v>
          </cell>
        </row>
        <row r="6">
          <cell r="A6" t="str">
            <v>Mai</v>
          </cell>
          <cell r="B6">
            <v>109</v>
          </cell>
          <cell r="C6">
            <v>157</v>
          </cell>
          <cell r="D6">
            <v>173</v>
          </cell>
          <cell r="E6">
            <v>212</v>
          </cell>
          <cell r="H6">
            <v>109</v>
          </cell>
          <cell r="I6">
            <v>212</v>
          </cell>
          <cell r="J6">
            <v>162.75</v>
          </cell>
        </row>
        <row r="7">
          <cell r="A7" t="str">
            <v>Juin</v>
          </cell>
          <cell r="B7">
            <v>125</v>
          </cell>
          <cell r="C7">
            <v>169</v>
          </cell>
          <cell r="D7">
            <v>175</v>
          </cell>
          <cell r="E7">
            <v>181</v>
          </cell>
          <cell r="H7">
            <v>125</v>
          </cell>
          <cell r="I7">
            <v>181</v>
          </cell>
          <cell r="J7">
            <v>162.5</v>
          </cell>
        </row>
        <row r="8">
          <cell r="A8" t="str">
            <v>Juillet</v>
          </cell>
          <cell r="B8">
            <v>115</v>
          </cell>
          <cell r="C8">
            <v>153</v>
          </cell>
          <cell r="D8">
            <v>173</v>
          </cell>
          <cell r="E8">
            <v>218</v>
          </cell>
          <cell r="H8">
            <v>115</v>
          </cell>
          <cell r="I8">
            <v>218</v>
          </cell>
          <cell r="J8">
            <v>164.75</v>
          </cell>
        </row>
        <row r="9">
          <cell r="A9" t="str">
            <v>Août</v>
          </cell>
          <cell r="B9">
            <v>92</v>
          </cell>
          <cell r="C9">
            <v>119</v>
          </cell>
          <cell r="D9">
            <v>136</v>
          </cell>
          <cell r="E9">
            <v>136</v>
          </cell>
          <cell r="H9">
            <v>92</v>
          </cell>
          <cell r="I9">
            <v>136</v>
          </cell>
          <cell r="J9">
            <v>120.75</v>
          </cell>
        </row>
        <row r="10">
          <cell r="A10" t="str">
            <v>Septembre</v>
          </cell>
          <cell r="B10">
            <v>119</v>
          </cell>
          <cell r="C10">
            <v>157</v>
          </cell>
          <cell r="D10">
            <v>179</v>
          </cell>
          <cell r="E10">
            <v>200</v>
          </cell>
          <cell r="H10">
            <v>119</v>
          </cell>
          <cell r="I10">
            <v>200</v>
          </cell>
          <cell r="J10">
            <v>163.75</v>
          </cell>
        </row>
        <row r="11">
          <cell r="A11" t="str">
            <v>Octobre</v>
          </cell>
          <cell r="B11">
            <v>127</v>
          </cell>
          <cell r="C11">
            <v>174</v>
          </cell>
          <cell r="D11">
            <v>220</v>
          </cell>
          <cell r="E11">
            <v>236</v>
          </cell>
          <cell r="H11">
            <v>127</v>
          </cell>
          <cell r="I11">
            <v>236</v>
          </cell>
          <cell r="J11">
            <v>189.25</v>
          </cell>
        </row>
        <row r="12">
          <cell r="A12" t="str">
            <v>Novembre</v>
          </cell>
          <cell r="B12">
            <v>136</v>
          </cell>
          <cell r="C12">
            <v>161</v>
          </cell>
          <cell r="D12">
            <v>191</v>
          </cell>
          <cell r="E12">
            <v>200</v>
          </cell>
          <cell r="H12">
            <v>136</v>
          </cell>
          <cell r="I12">
            <v>200</v>
          </cell>
          <cell r="J12">
            <v>172</v>
          </cell>
        </row>
        <row r="13">
          <cell r="A13" t="str">
            <v>Décembre</v>
          </cell>
          <cell r="B13">
            <v>132</v>
          </cell>
          <cell r="C13">
            <v>178</v>
          </cell>
          <cell r="D13">
            <v>183</v>
          </cell>
          <cell r="E13">
            <v>200</v>
          </cell>
          <cell r="H13">
            <v>132</v>
          </cell>
          <cell r="I13">
            <v>200</v>
          </cell>
          <cell r="J13">
            <v>173.25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L25" sqref="L25"/>
    </sheetView>
  </sheetViews>
  <sheetFormatPr baseColWidth="10" defaultRowHeight="15" x14ac:dyDescent="0.25"/>
  <cols>
    <col min="8" max="8" width="14.42578125" customWidth="1"/>
  </cols>
  <sheetData>
    <row r="1" spans="1:8" x14ac:dyDescent="0.25">
      <c r="A1" t="s">
        <v>26</v>
      </c>
    </row>
    <row r="2" spans="1:8" x14ac:dyDescent="0.25">
      <c r="A2" t="s">
        <v>27</v>
      </c>
    </row>
    <row r="3" spans="1:8" x14ac:dyDescent="0.25">
      <c r="A3" t="s">
        <v>28</v>
      </c>
    </row>
    <row r="5" spans="1:8" ht="15.75" thickBot="1" x14ac:dyDescent="0.3">
      <c r="A5" s="9" t="s">
        <v>0</v>
      </c>
      <c r="B5" s="9" t="s">
        <v>8</v>
      </c>
      <c r="C5" s="9" t="s">
        <v>9</v>
      </c>
      <c r="D5" s="9" t="s">
        <v>25</v>
      </c>
      <c r="E5" s="9" t="s">
        <v>17</v>
      </c>
      <c r="F5" s="9" t="s">
        <v>18</v>
      </c>
      <c r="G5" s="9" t="s">
        <v>19</v>
      </c>
      <c r="H5" s="20" t="s">
        <v>20</v>
      </c>
    </row>
    <row r="6" spans="1:8" ht="16.5" thickTop="1" thickBot="1" x14ac:dyDescent="0.3">
      <c r="A6" s="16" t="s">
        <v>1</v>
      </c>
      <c r="B6" s="17">
        <v>40913</v>
      </c>
      <c r="C6" s="16" t="s">
        <v>11</v>
      </c>
      <c r="D6" s="16">
        <v>10</v>
      </c>
      <c r="E6" s="21">
        <v>2</v>
      </c>
      <c r="F6" s="16">
        <v>1</v>
      </c>
      <c r="G6" s="21">
        <f>D6*E6</f>
        <v>20</v>
      </c>
      <c r="H6" s="21">
        <f>G6*(1+LOOKUP(F6,A$16:B$18))</f>
        <v>20.419999999999998</v>
      </c>
    </row>
    <row r="7" spans="1:8" ht="16.5" thickTop="1" thickBot="1" x14ac:dyDescent="0.3">
      <c r="A7" s="14" t="s">
        <v>2</v>
      </c>
      <c r="B7" s="18">
        <v>40914</v>
      </c>
      <c r="C7" s="14" t="s">
        <v>10</v>
      </c>
      <c r="D7" s="14">
        <v>5</v>
      </c>
      <c r="E7" s="22">
        <v>2.4</v>
      </c>
      <c r="F7" s="14">
        <v>1</v>
      </c>
      <c r="G7" s="22">
        <f t="shared" ref="G7:G12" si="0">D7*E7</f>
        <v>12</v>
      </c>
      <c r="H7" s="21">
        <f t="shared" ref="H7:H12" si="1">G7*(1+LOOKUP(F7,A$16:B$18))</f>
        <v>12.251999999999999</v>
      </c>
    </row>
    <row r="8" spans="1:8" ht="16.5" thickTop="1" thickBot="1" x14ac:dyDescent="0.3">
      <c r="A8" s="14" t="s">
        <v>3</v>
      </c>
      <c r="B8" s="18">
        <v>40918</v>
      </c>
      <c r="C8" s="14" t="s">
        <v>12</v>
      </c>
      <c r="D8" s="14">
        <v>20</v>
      </c>
      <c r="E8" s="22">
        <v>3.2</v>
      </c>
      <c r="F8" s="14">
        <v>2</v>
      </c>
      <c r="G8" s="22">
        <f t="shared" si="0"/>
        <v>64</v>
      </c>
      <c r="H8" s="21">
        <f t="shared" si="1"/>
        <v>67.52</v>
      </c>
    </row>
    <row r="9" spans="1:8" ht="16.5" thickTop="1" thickBot="1" x14ac:dyDescent="0.3">
      <c r="A9" s="14" t="s">
        <v>4</v>
      </c>
      <c r="B9" s="18">
        <v>40923</v>
      </c>
      <c r="C9" s="14" t="s">
        <v>13</v>
      </c>
      <c r="D9" s="14">
        <v>7</v>
      </c>
      <c r="E9" s="22">
        <v>5.4</v>
      </c>
      <c r="F9" s="14">
        <v>1</v>
      </c>
      <c r="G9" s="22">
        <f t="shared" si="0"/>
        <v>37.800000000000004</v>
      </c>
      <c r="H9" s="21">
        <f t="shared" si="1"/>
        <v>38.593800000000002</v>
      </c>
    </row>
    <row r="10" spans="1:8" ht="16.5" thickTop="1" thickBot="1" x14ac:dyDescent="0.3">
      <c r="A10" s="14" t="s">
        <v>5</v>
      </c>
      <c r="B10" s="18">
        <v>40941</v>
      </c>
      <c r="C10" s="14" t="s">
        <v>14</v>
      </c>
      <c r="D10" s="14">
        <v>12</v>
      </c>
      <c r="E10" s="22">
        <v>3.7</v>
      </c>
      <c r="F10" s="14">
        <v>1</v>
      </c>
      <c r="G10" s="22">
        <f t="shared" si="0"/>
        <v>44.400000000000006</v>
      </c>
      <c r="H10" s="21">
        <f t="shared" si="1"/>
        <v>45.3324</v>
      </c>
    </row>
    <row r="11" spans="1:8" ht="16.5" thickTop="1" thickBot="1" x14ac:dyDescent="0.3">
      <c r="A11" s="14" t="s">
        <v>6</v>
      </c>
      <c r="B11" s="18">
        <v>40944</v>
      </c>
      <c r="C11" s="14" t="s">
        <v>15</v>
      </c>
      <c r="D11" s="14">
        <v>24</v>
      </c>
      <c r="E11" s="22">
        <v>5.7</v>
      </c>
      <c r="F11" s="14">
        <v>1</v>
      </c>
      <c r="G11" s="22">
        <f t="shared" si="0"/>
        <v>136.80000000000001</v>
      </c>
      <c r="H11" s="21">
        <f t="shared" si="1"/>
        <v>139.6728</v>
      </c>
    </row>
    <row r="12" spans="1:8" ht="16.5" thickTop="1" thickBot="1" x14ac:dyDescent="0.3">
      <c r="A12" s="15" t="s">
        <v>7</v>
      </c>
      <c r="B12" s="19">
        <v>42052</v>
      </c>
      <c r="C12" s="15" t="s">
        <v>16</v>
      </c>
      <c r="D12" s="15">
        <v>23</v>
      </c>
      <c r="E12" s="23">
        <v>1.1000000000000001</v>
      </c>
      <c r="F12" s="15">
        <v>3</v>
      </c>
      <c r="G12" s="23">
        <f t="shared" si="0"/>
        <v>25.3</v>
      </c>
      <c r="H12" s="21">
        <f t="shared" si="1"/>
        <v>29.853999999999999</v>
      </c>
    </row>
    <row r="13" spans="1:8" ht="16.5" thickTop="1" thickBot="1" x14ac:dyDescent="0.3">
      <c r="B13" s="5"/>
    </row>
    <row r="14" spans="1:8" ht="16.5" thickTop="1" thickBot="1" x14ac:dyDescent="0.3">
      <c r="A14" s="6"/>
      <c r="C14" s="10" t="s">
        <v>23</v>
      </c>
      <c r="D14" s="13">
        <f>SUM(D6:D12)</f>
        <v>101</v>
      </c>
      <c r="G14" s="13">
        <f>SUM(G6:G12)</f>
        <v>340.3</v>
      </c>
    </row>
    <row r="15" spans="1:8" ht="16.5" thickTop="1" thickBot="1" x14ac:dyDescent="0.3">
      <c r="A15" s="7" t="s">
        <v>21</v>
      </c>
      <c r="B15" s="9" t="s">
        <v>22</v>
      </c>
      <c r="F15" s="10" t="s">
        <v>22</v>
      </c>
      <c r="G15" s="11"/>
      <c r="H15" s="12">
        <f>H17-G14</f>
        <v>13.34499999999997</v>
      </c>
    </row>
    <row r="16" spans="1:8" ht="15.75" thickTop="1" x14ac:dyDescent="0.25">
      <c r="A16" s="1">
        <v>1</v>
      </c>
      <c r="B16" s="24">
        <v>2.1000000000000001E-2</v>
      </c>
    </row>
    <row r="17" spans="1:8" x14ac:dyDescent="0.25">
      <c r="A17" s="2">
        <v>2</v>
      </c>
      <c r="B17" s="25">
        <v>5.5E-2</v>
      </c>
      <c r="F17" s="7" t="s">
        <v>24</v>
      </c>
      <c r="G17" s="8"/>
      <c r="H17" s="4">
        <f>SUM(H6:H12)</f>
        <v>353.64499999999998</v>
      </c>
    </row>
    <row r="18" spans="1:8" ht="15.75" thickBot="1" x14ac:dyDescent="0.3">
      <c r="A18" s="3">
        <v>3</v>
      </c>
      <c r="B18" s="26">
        <v>0.18</v>
      </c>
    </row>
    <row r="19" spans="1:8" ht="15.75" thickTop="1" x14ac:dyDescent="0.25"/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2" workbookViewId="0">
      <selection activeCell="H21" sqref="H21"/>
    </sheetView>
  </sheetViews>
  <sheetFormatPr baseColWidth="10" defaultRowHeight="15" x14ac:dyDescent="0.25"/>
  <sheetData>
    <row r="1" spans="1:11" ht="16.5" thickTop="1" thickBot="1" x14ac:dyDescent="0.3">
      <c r="B1" s="27" t="s">
        <v>29</v>
      </c>
      <c r="C1" s="28" t="s">
        <v>30</v>
      </c>
      <c r="D1" s="28" t="s">
        <v>31</v>
      </c>
      <c r="E1" s="29" t="s">
        <v>32</v>
      </c>
      <c r="G1" s="30" t="s">
        <v>23</v>
      </c>
      <c r="H1" s="31" t="s">
        <v>33</v>
      </c>
      <c r="I1" s="31" t="s">
        <v>34</v>
      </c>
      <c r="J1" s="31" t="s">
        <v>35</v>
      </c>
      <c r="K1" s="32" t="s">
        <v>36</v>
      </c>
    </row>
    <row r="2" spans="1:11" ht="16.5" thickTop="1" thickBot="1" x14ac:dyDescent="0.3">
      <c r="A2" s="33" t="s">
        <v>37</v>
      </c>
      <c r="B2" s="34">
        <v>121</v>
      </c>
      <c r="C2" s="14">
        <v>164</v>
      </c>
      <c r="D2" s="14">
        <v>226</v>
      </c>
      <c r="E2" s="35">
        <v>212</v>
      </c>
      <c r="G2" s="36">
        <f t="shared" ref="G2:G13" si="0">SUM(B2:E2)</f>
        <v>723</v>
      </c>
      <c r="H2" s="37">
        <f>MIN(B2:E2)</f>
        <v>121</v>
      </c>
      <c r="I2" s="37">
        <f>MAX(B2:E2)</f>
        <v>226</v>
      </c>
      <c r="J2" s="37">
        <f>AVERAGE(B2:E2)</f>
        <v>180.75</v>
      </c>
      <c r="K2" s="38">
        <f>STDEVP(B2:E2)</f>
        <v>41.457056094228399</v>
      </c>
    </row>
    <row r="3" spans="1:11" ht="16.5" thickTop="1" thickBot="1" x14ac:dyDescent="0.3">
      <c r="A3" s="39" t="s">
        <v>38</v>
      </c>
      <c r="B3" s="34">
        <v>111</v>
      </c>
      <c r="C3" s="14">
        <v>154</v>
      </c>
      <c r="D3" s="14">
        <v>161</v>
      </c>
      <c r="E3" s="35">
        <v>187</v>
      </c>
      <c r="G3" s="35">
        <f t="shared" si="0"/>
        <v>613</v>
      </c>
      <c r="H3" s="37">
        <f t="shared" ref="H3:H13" si="1">MIN(B3:E3)</f>
        <v>111</v>
      </c>
      <c r="I3" s="37">
        <f t="shared" ref="I3:I13" si="2">MAX(B3:E3)</f>
        <v>187</v>
      </c>
      <c r="J3" s="37">
        <f t="shared" ref="J3:J13" si="3">AVERAGE(B3:E3)</f>
        <v>153.25</v>
      </c>
      <c r="K3" s="38">
        <f t="shared" ref="K3:K12" si="4">STDEVP(B3:E3)</f>
        <v>27.316432783216772</v>
      </c>
    </row>
    <row r="4" spans="1:11" ht="16.5" thickTop="1" thickBot="1" x14ac:dyDescent="0.3">
      <c r="A4" s="39" t="s">
        <v>39</v>
      </c>
      <c r="B4" s="34">
        <v>127</v>
      </c>
      <c r="C4" s="14">
        <v>153</v>
      </c>
      <c r="D4" s="14">
        <v>180</v>
      </c>
      <c r="E4" s="35">
        <v>206</v>
      </c>
      <c r="G4" s="35">
        <f t="shared" si="0"/>
        <v>666</v>
      </c>
      <c r="H4" s="37">
        <f t="shared" si="1"/>
        <v>127</v>
      </c>
      <c r="I4" s="37">
        <f t="shared" si="2"/>
        <v>206</v>
      </c>
      <c r="J4" s="37">
        <f t="shared" si="3"/>
        <v>166.5</v>
      </c>
      <c r="K4" s="38">
        <f t="shared" si="4"/>
        <v>29.516944286290883</v>
      </c>
    </row>
    <row r="5" spans="1:11" ht="16.5" thickTop="1" thickBot="1" x14ac:dyDescent="0.3">
      <c r="A5" s="39" t="s">
        <v>40</v>
      </c>
      <c r="B5" s="34">
        <v>113</v>
      </c>
      <c r="C5" s="14">
        <v>143</v>
      </c>
      <c r="D5" s="14">
        <v>168</v>
      </c>
      <c r="E5" s="35">
        <v>212</v>
      </c>
      <c r="G5" s="35">
        <f t="shared" si="0"/>
        <v>636</v>
      </c>
      <c r="H5" s="37">
        <f t="shared" si="1"/>
        <v>113</v>
      </c>
      <c r="I5" s="37">
        <f t="shared" si="2"/>
        <v>212</v>
      </c>
      <c r="J5" s="37">
        <f t="shared" si="3"/>
        <v>159</v>
      </c>
      <c r="K5" s="38">
        <f t="shared" si="4"/>
        <v>36.269822166644268</v>
      </c>
    </row>
    <row r="6" spans="1:11" ht="16.5" thickTop="1" thickBot="1" x14ac:dyDescent="0.3">
      <c r="A6" s="39" t="s">
        <v>41</v>
      </c>
      <c r="B6" s="34">
        <v>109</v>
      </c>
      <c r="C6" s="14">
        <v>157</v>
      </c>
      <c r="D6" s="14">
        <v>173</v>
      </c>
      <c r="E6" s="35">
        <v>212</v>
      </c>
      <c r="G6" s="35">
        <f t="shared" si="0"/>
        <v>651</v>
      </c>
      <c r="H6" s="37">
        <f t="shared" si="1"/>
        <v>109</v>
      </c>
      <c r="I6" s="37">
        <f t="shared" si="2"/>
        <v>212</v>
      </c>
      <c r="J6" s="37">
        <f t="shared" si="3"/>
        <v>162.75</v>
      </c>
      <c r="K6" s="38">
        <f t="shared" si="4"/>
        <v>36.921369151211067</v>
      </c>
    </row>
    <row r="7" spans="1:11" ht="16.5" thickTop="1" thickBot="1" x14ac:dyDescent="0.3">
      <c r="A7" s="39" t="s">
        <v>42</v>
      </c>
      <c r="B7" s="34">
        <v>125</v>
      </c>
      <c r="C7" s="14">
        <v>169</v>
      </c>
      <c r="D7" s="14">
        <v>175</v>
      </c>
      <c r="E7" s="35">
        <v>181</v>
      </c>
      <c r="G7" s="35">
        <f t="shared" si="0"/>
        <v>650</v>
      </c>
      <c r="H7" s="37">
        <f t="shared" si="1"/>
        <v>125</v>
      </c>
      <c r="I7" s="37">
        <f t="shared" si="2"/>
        <v>181</v>
      </c>
      <c r="J7" s="37">
        <f t="shared" si="3"/>
        <v>162.5</v>
      </c>
      <c r="K7" s="38">
        <f t="shared" si="4"/>
        <v>22.06241147291021</v>
      </c>
    </row>
    <row r="8" spans="1:11" ht="16.5" thickTop="1" thickBot="1" x14ac:dyDescent="0.3">
      <c r="A8" s="39" t="s">
        <v>43</v>
      </c>
      <c r="B8" s="34">
        <v>115</v>
      </c>
      <c r="C8" s="14">
        <v>153</v>
      </c>
      <c r="D8" s="14">
        <v>173</v>
      </c>
      <c r="E8" s="35">
        <v>218</v>
      </c>
      <c r="G8" s="35">
        <f t="shared" si="0"/>
        <v>659</v>
      </c>
      <c r="H8" s="37">
        <f t="shared" si="1"/>
        <v>115</v>
      </c>
      <c r="I8" s="37">
        <f t="shared" si="2"/>
        <v>218</v>
      </c>
      <c r="J8" s="37">
        <f t="shared" si="3"/>
        <v>164.75</v>
      </c>
      <c r="K8" s="38">
        <f t="shared" si="4"/>
        <v>37.137413749479109</v>
      </c>
    </row>
    <row r="9" spans="1:11" ht="16.5" thickTop="1" thickBot="1" x14ac:dyDescent="0.3">
      <c r="A9" s="39" t="s">
        <v>44</v>
      </c>
      <c r="B9" s="34">
        <v>92</v>
      </c>
      <c r="C9" s="14">
        <v>119</v>
      </c>
      <c r="D9" s="14">
        <v>136</v>
      </c>
      <c r="E9" s="35">
        <v>136</v>
      </c>
      <c r="G9" s="35">
        <f t="shared" si="0"/>
        <v>483</v>
      </c>
      <c r="H9" s="37">
        <f t="shared" si="1"/>
        <v>92</v>
      </c>
      <c r="I9" s="37">
        <f t="shared" si="2"/>
        <v>136</v>
      </c>
      <c r="J9" s="37">
        <f t="shared" si="3"/>
        <v>120.75</v>
      </c>
      <c r="K9" s="38">
        <f t="shared" si="4"/>
        <v>17.99131735032207</v>
      </c>
    </row>
    <row r="10" spans="1:11" ht="16.5" thickTop="1" thickBot="1" x14ac:dyDescent="0.3">
      <c r="A10" s="39" t="s">
        <v>45</v>
      </c>
      <c r="B10" s="34">
        <v>119</v>
      </c>
      <c r="C10" s="14">
        <v>157</v>
      </c>
      <c r="D10" s="14">
        <v>179</v>
      </c>
      <c r="E10" s="35">
        <v>200</v>
      </c>
      <c r="G10" s="35">
        <f t="shared" si="0"/>
        <v>655</v>
      </c>
      <c r="H10" s="37">
        <f t="shared" si="1"/>
        <v>119</v>
      </c>
      <c r="I10" s="37">
        <f t="shared" si="2"/>
        <v>200</v>
      </c>
      <c r="J10" s="37">
        <f t="shared" si="3"/>
        <v>163.75</v>
      </c>
      <c r="K10" s="38">
        <f t="shared" si="4"/>
        <v>29.978117018918983</v>
      </c>
    </row>
    <row r="11" spans="1:11" ht="16.5" thickTop="1" thickBot="1" x14ac:dyDescent="0.3">
      <c r="A11" s="39" t="s">
        <v>46</v>
      </c>
      <c r="B11" s="34">
        <v>127</v>
      </c>
      <c r="C11" s="14">
        <v>174</v>
      </c>
      <c r="D11" s="14">
        <v>220</v>
      </c>
      <c r="E11" s="35">
        <v>236</v>
      </c>
      <c r="G11" s="35">
        <f t="shared" si="0"/>
        <v>757</v>
      </c>
      <c r="H11" s="37">
        <f t="shared" si="1"/>
        <v>127</v>
      </c>
      <c r="I11" s="37">
        <f t="shared" si="2"/>
        <v>236</v>
      </c>
      <c r="J11" s="37">
        <f t="shared" si="3"/>
        <v>189.25</v>
      </c>
      <c r="K11" s="38">
        <f t="shared" si="4"/>
        <v>42.540421953713626</v>
      </c>
    </row>
    <row r="12" spans="1:11" ht="16.5" thickTop="1" thickBot="1" x14ac:dyDescent="0.3">
      <c r="A12" s="39" t="s">
        <v>47</v>
      </c>
      <c r="B12" s="34">
        <v>136</v>
      </c>
      <c r="C12" s="14">
        <v>161</v>
      </c>
      <c r="D12" s="14">
        <v>191</v>
      </c>
      <c r="E12" s="35">
        <v>200</v>
      </c>
      <c r="G12" s="35">
        <f t="shared" si="0"/>
        <v>688</v>
      </c>
      <c r="H12" s="37">
        <f t="shared" si="1"/>
        <v>136</v>
      </c>
      <c r="I12" s="37">
        <f t="shared" si="2"/>
        <v>200</v>
      </c>
      <c r="J12" s="37">
        <f t="shared" si="3"/>
        <v>172</v>
      </c>
      <c r="K12" s="38">
        <f t="shared" si="4"/>
        <v>25.308101469687529</v>
      </c>
    </row>
    <row r="13" spans="1:11" ht="16.5" thickTop="1" thickBot="1" x14ac:dyDescent="0.3">
      <c r="A13" s="40" t="s">
        <v>48</v>
      </c>
      <c r="B13" s="41">
        <v>132</v>
      </c>
      <c r="C13" s="42">
        <v>178</v>
      </c>
      <c r="D13" s="42">
        <v>183</v>
      </c>
      <c r="E13" s="43">
        <v>200</v>
      </c>
      <c r="G13" s="44">
        <f t="shared" si="0"/>
        <v>693</v>
      </c>
      <c r="H13" s="45">
        <f t="shared" si="1"/>
        <v>132</v>
      </c>
      <c r="I13" s="45">
        <f t="shared" si="2"/>
        <v>200</v>
      </c>
      <c r="J13" s="45">
        <f t="shared" si="3"/>
        <v>173.25</v>
      </c>
      <c r="K13" s="46">
        <f>STDEVP(B13:E13)</f>
        <v>25.173150378925559</v>
      </c>
    </row>
    <row r="14" spans="1:11" ht="15.75" thickBot="1" x14ac:dyDescent="0.3"/>
    <row r="15" spans="1:11" ht="16.5" thickTop="1" thickBot="1" x14ac:dyDescent="0.3">
      <c r="A15" s="47" t="s">
        <v>23</v>
      </c>
      <c r="B15" s="48">
        <f>SUM(B2:B13)</f>
        <v>1427</v>
      </c>
      <c r="C15" s="49">
        <f>SUM(C2:C13)</f>
        <v>1882</v>
      </c>
      <c r="D15" s="49">
        <f>SUM(D2:D13)</f>
        <v>2165</v>
      </c>
      <c r="E15" s="50">
        <f>SUM(E2:E13)</f>
        <v>2400</v>
      </c>
      <c r="G15" s="13">
        <f>SUM(B15:E15)</f>
        <v>7874</v>
      </c>
    </row>
    <row r="16" spans="1:11" ht="16.5" thickTop="1" thickBot="1" x14ac:dyDescent="0.3">
      <c r="A16" s="47" t="s">
        <v>49</v>
      </c>
      <c r="B16" s="51">
        <v>0.1812</v>
      </c>
      <c r="C16" s="52">
        <v>0.23899999999999999</v>
      </c>
      <c r="D16" s="52">
        <v>0.27500000000000002</v>
      </c>
      <c r="E16" s="53">
        <v>0.30480000000000002</v>
      </c>
      <c r="H16" s="13">
        <f>MIN(H2:H13)</f>
        <v>92</v>
      </c>
    </row>
    <row r="17" spans="1:11" ht="16.5" thickTop="1" thickBot="1" x14ac:dyDescent="0.3">
      <c r="A17" s="47" t="s">
        <v>50</v>
      </c>
      <c r="B17" s="54">
        <f>MIN(B2:B13)</f>
        <v>92</v>
      </c>
      <c r="C17" s="54">
        <f t="shared" ref="C17:E17" si="5">MIN(C2:C13)</f>
        <v>119</v>
      </c>
      <c r="D17" s="54">
        <f t="shared" si="5"/>
        <v>136</v>
      </c>
      <c r="E17" s="54">
        <f t="shared" si="5"/>
        <v>136</v>
      </c>
      <c r="I17" s="13">
        <f>MAX(I2:I13)</f>
        <v>236</v>
      </c>
    </row>
    <row r="18" spans="1:11" ht="16.5" thickTop="1" thickBot="1" x14ac:dyDescent="0.3">
      <c r="A18" s="47" t="s">
        <v>51</v>
      </c>
      <c r="B18" s="54">
        <f>MAX(B2:B13)</f>
        <v>136</v>
      </c>
      <c r="C18" s="54">
        <f t="shared" ref="C18:E18" si="6">MAX(C2:C13)</f>
        <v>178</v>
      </c>
      <c r="D18" s="54">
        <f t="shared" si="6"/>
        <v>226</v>
      </c>
      <c r="E18" s="54">
        <f t="shared" si="6"/>
        <v>236</v>
      </c>
      <c r="J18" s="13">
        <f>AVERAGE(J2:J13)</f>
        <v>164.04166666666666</v>
      </c>
    </row>
    <row r="19" spans="1:11" ht="16.5" thickTop="1" thickBot="1" x14ac:dyDescent="0.3">
      <c r="A19" s="47" t="s">
        <v>35</v>
      </c>
      <c r="B19" s="54">
        <f>AVERAGE(B2:B13)</f>
        <v>118.91666666666667</v>
      </c>
      <c r="C19" s="54">
        <f t="shared" ref="C19:E19" si="7">AVERAGE(C2:C13)</f>
        <v>156.83333333333334</v>
      </c>
      <c r="D19" s="54">
        <f t="shared" si="7"/>
        <v>180.41666666666666</v>
      </c>
      <c r="E19" s="54">
        <f t="shared" si="7"/>
        <v>200</v>
      </c>
      <c r="K19" s="13">
        <f>STDEVP(B2:E13)</f>
        <v>35.679685124108865</v>
      </c>
    </row>
    <row r="20" spans="1:11" ht="16.5" thickTop="1" thickBot="1" x14ac:dyDescent="0.3">
      <c r="A20" s="47" t="s">
        <v>36</v>
      </c>
      <c r="B20" s="55">
        <f>STDEVP(B2:B13)</f>
        <v>11.441578659530432</v>
      </c>
      <c r="C20" s="55">
        <f t="shared" ref="C20:E20" si="8">STDEVP(C2:C13)</f>
        <v>14.775166853729793</v>
      </c>
      <c r="D20" s="55">
        <f t="shared" si="8"/>
        <v>23.110092792736445</v>
      </c>
      <c r="E20" s="55">
        <f t="shared" si="8"/>
        <v>23.653752345029741</v>
      </c>
    </row>
    <row r="21" spans="1:11" ht="15.75" thickTop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" workbookViewId="0">
      <selection activeCell="F29" sqref="F2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Université Montpellier 2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etud-ptd7-15.Pharma</dc:creator>
  <cp:lastModifiedBy>melisa</cp:lastModifiedBy>
  <dcterms:created xsi:type="dcterms:W3CDTF">2016-03-09T15:09:24Z</dcterms:created>
  <dcterms:modified xsi:type="dcterms:W3CDTF">2016-04-21T18:08:51Z</dcterms:modified>
</cp:coreProperties>
</file>