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70" yWindow="525" windowWidth="23415" windowHeight="11445" activeTab="2"/>
  </bookViews>
  <sheets>
    <sheet name="Table" sheetId="1" r:id="rId1"/>
    <sheet name="Code" sheetId="2" r:id="rId2"/>
    <sheet name="Bilan" sheetId="3" r:id="rId3"/>
    <sheet name="Requête 1" sheetId="5" r:id="rId4"/>
    <sheet name="Requête 2" sheetId="6" r:id="rId5"/>
    <sheet name="Requête 3" sheetId="7" r:id="rId6"/>
    <sheet name="Requête 4" sheetId="8" r:id="rId7"/>
    <sheet name="Requête 5" sheetId="9" r:id="rId8"/>
  </sheets>
  <definedNames>
    <definedName name="_xlnm._FilterDatabase" localSheetId="3" hidden="1">'Requête 1'!$A$1:$G$87</definedName>
    <definedName name="_xlnm._FilterDatabase" localSheetId="4" hidden="1">'Requête 2'!$A$1:$G$87</definedName>
    <definedName name="_xlnm._FilterDatabase" localSheetId="5" hidden="1">'Requête 3'!$A$1:$G$87</definedName>
    <definedName name="_xlnm._FilterDatabase" localSheetId="6" hidden="1">'Requête 4'!$A$1:$G$87</definedName>
    <definedName name="_xlnm._FilterDatabase" localSheetId="7" hidden="1">'Requête 5'!$A$1:$G$87</definedName>
  </definedNames>
  <calcPr calcId="145621"/>
</workbook>
</file>

<file path=xl/calcChain.xml><?xml version="1.0" encoding="utf-8"?>
<calcChain xmlns="http://schemas.openxmlformats.org/spreadsheetml/2006/main">
  <c r="F87" i="9" l="1"/>
  <c r="G87" i="9" s="1"/>
  <c r="F86" i="9"/>
  <c r="G86" i="9" s="1"/>
  <c r="F85" i="9"/>
  <c r="G85" i="9" s="1"/>
  <c r="F84" i="9"/>
  <c r="G84" i="9" s="1"/>
  <c r="F83" i="9"/>
  <c r="G83" i="9" s="1"/>
  <c r="F82" i="9"/>
  <c r="G82" i="9" s="1"/>
  <c r="F81" i="9"/>
  <c r="G81" i="9" s="1"/>
  <c r="F80" i="9"/>
  <c r="G80" i="9" s="1"/>
  <c r="F79" i="9"/>
  <c r="G79" i="9" s="1"/>
  <c r="F78" i="9"/>
  <c r="G78" i="9" s="1"/>
  <c r="F77" i="9"/>
  <c r="G77" i="9" s="1"/>
  <c r="F76" i="9"/>
  <c r="G76" i="9" s="1"/>
  <c r="F75" i="9"/>
  <c r="G75" i="9" s="1"/>
  <c r="F74" i="9"/>
  <c r="G74" i="9" s="1"/>
  <c r="F73" i="9"/>
  <c r="G73" i="9" s="1"/>
  <c r="F72" i="9"/>
  <c r="G72" i="9" s="1"/>
  <c r="F71" i="9"/>
  <c r="G71" i="9" s="1"/>
  <c r="F70" i="9"/>
  <c r="G70" i="9" s="1"/>
  <c r="F69" i="9"/>
  <c r="G69" i="9" s="1"/>
  <c r="F68" i="9"/>
  <c r="G68" i="9" s="1"/>
  <c r="F67" i="9"/>
  <c r="G67" i="9" s="1"/>
  <c r="F66" i="9"/>
  <c r="G66" i="9" s="1"/>
  <c r="F65" i="9"/>
  <c r="G65" i="9" s="1"/>
  <c r="F64" i="9"/>
  <c r="G64" i="9" s="1"/>
  <c r="F63" i="9"/>
  <c r="G63" i="9" s="1"/>
  <c r="F62" i="9"/>
  <c r="G62" i="9" s="1"/>
  <c r="F61" i="9"/>
  <c r="G61" i="9" s="1"/>
  <c r="F60" i="9"/>
  <c r="G60" i="9" s="1"/>
  <c r="F59" i="9"/>
  <c r="G59" i="9" s="1"/>
  <c r="F58" i="9"/>
  <c r="G58" i="9" s="1"/>
  <c r="F57" i="9"/>
  <c r="G57" i="9" s="1"/>
  <c r="F56" i="9"/>
  <c r="G56" i="9" s="1"/>
  <c r="F55" i="9"/>
  <c r="G55" i="9" s="1"/>
  <c r="F54" i="9"/>
  <c r="G54" i="9" s="1"/>
  <c r="F53" i="9"/>
  <c r="G53" i="9" s="1"/>
  <c r="F52" i="9"/>
  <c r="G52" i="9" s="1"/>
  <c r="F51" i="9"/>
  <c r="G51" i="9" s="1"/>
  <c r="F50" i="9"/>
  <c r="G50" i="9" s="1"/>
  <c r="F49" i="9"/>
  <c r="G49" i="9" s="1"/>
  <c r="F48" i="9"/>
  <c r="G48" i="9" s="1"/>
  <c r="F47" i="9"/>
  <c r="G47" i="9" s="1"/>
  <c r="F46" i="9"/>
  <c r="G46" i="9" s="1"/>
  <c r="F45" i="9"/>
  <c r="G45" i="9" s="1"/>
  <c r="F44" i="9"/>
  <c r="G44" i="9" s="1"/>
  <c r="F43" i="9"/>
  <c r="G43" i="9" s="1"/>
  <c r="F42" i="9"/>
  <c r="G42" i="9" s="1"/>
  <c r="F41" i="9"/>
  <c r="G41" i="9" s="1"/>
  <c r="F40" i="9"/>
  <c r="G40" i="9" s="1"/>
  <c r="F39" i="9"/>
  <c r="G39" i="9" s="1"/>
  <c r="F38" i="9"/>
  <c r="G38" i="9" s="1"/>
  <c r="F37" i="9"/>
  <c r="G37" i="9" s="1"/>
  <c r="F36" i="9"/>
  <c r="G36" i="9" s="1"/>
  <c r="F35" i="9"/>
  <c r="G35" i="9" s="1"/>
  <c r="F34" i="9"/>
  <c r="G34" i="9" s="1"/>
  <c r="F33" i="9"/>
  <c r="G33" i="9" s="1"/>
  <c r="F32" i="9"/>
  <c r="G32" i="9" s="1"/>
  <c r="F31" i="9"/>
  <c r="G31" i="9" s="1"/>
  <c r="F30" i="9"/>
  <c r="G30" i="9" s="1"/>
  <c r="F29" i="9"/>
  <c r="G29" i="9" s="1"/>
  <c r="F28" i="9"/>
  <c r="G28" i="9" s="1"/>
  <c r="F27" i="9"/>
  <c r="G27" i="9" s="1"/>
  <c r="F26" i="9"/>
  <c r="G26" i="9" s="1"/>
  <c r="F25" i="9"/>
  <c r="G25" i="9" s="1"/>
  <c r="F24" i="9"/>
  <c r="G24" i="9" s="1"/>
  <c r="F23" i="9"/>
  <c r="G23" i="9" s="1"/>
  <c r="F22" i="9"/>
  <c r="G22" i="9" s="1"/>
  <c r="F21" i="9"/>
  <c r="G21" i="9" s="1"/>
  <c r="F20" i="9"/>
  <c r="G20" i="9" s="1"/>
  <c r="F19" i="9"/>
  <c r="G19" i="9" s="1"/>
  <c r="F18" i="9"/>
  <c r="G18" i="9" s="1"/>
  <c r="F17" i="9"/>
  <c r="G17" i="9" s="1"/>
  <c r="F16" i="9"/>
  <c r="G16" i="9" s="1"/>
  <c r="F15" i="9"/>
  <c r="G15" i="9" s="1"/>
  <c r="F14" i="9"/>
  <c r="G14" i="9" s="1"/>
  <c r="F13" i="9"/>
  <c r="G13" i="9" s="1"/>
  <c r="F12" i="9"/>
  <c r="G12" i="9" s="1"/>
  <c r="F11" i="9"/>
  <c r="G11" i="9" s="1"/>
  <c r="F10" i="9"/>
  <c r="G10" i="9" s="1"/>
  <c r="F9" i="9"/>
  <c r="G9" i="9" s="1"/>
  <c r="F8" i="9"/>
  <c r="G8" i="9" s="1"/>
  <c r="F7" i="9"/>
  <c r="G7" i="9" s="1"/>
  <c r="F6" i="9"/>
  <c r="G6" i="9" s="1"/>
  <c r="F5" i="9"/>
  <c r="G5" i="9" s="1"/>
  <c r="F4" i="9"/>
  <c r="G4" i="9" s="1"/>
  <c r="F3" i="9"/>
  <c r="G3" i="9" s="1"/>
  <c r="F2" i="9"/>
  <c r="G2" i="9" s="1"/>
  <c r="F87" i="8"/>
  <c r="G87" i="8" s="1"/>
  <c r="F86" i="8"/>
  <c r="G86" i="8" s="1"/>
  <c r="F85" i="8"/>
  <c r="G85" i="8" s="1"/>
  <c r="F84" i="8"/>
  <c r="G84" i="8" s="1"/>
  <c r="F83" i="8"/>
  <c r="G83" i="8" s="1"/>
  <c r="F82" i="8"/>
  <c r="G82" i="8" s="1"/>
  <c r="F81" i="8"/>
  <c r="G81" i="8" s="1"/>
  <c r="F80" i="8"/>
  <c r="G80" i="8" s="1"/>
  <c r="F79" i="8"/>
  <c r="G79" i="8" s="1"/>
  <c r="F78" i="8"/>
  <c r="G78" i="8" s="1"/>
  <c r="F77" i="8"/>
  <c r="G77" i="8" s="1"/>
  <c r="F76" i="8"/>
  <c r="G76" i="8" s="1"/>
  <c r="F75" i="8"/>
  <c r="G75" i="8" s="1"/>
  <c r="F74" i="8"/>
  <c r="G74" i="8" s="1"/>
  <c r="F73" i="8"/>
  <c r="G73" i="8" s="1"/>
  <c r="F72" i="8"/>
  <c r="G72" i="8" s="1"/>
  <c r="F71" i="8"/>
  <c r="G71" i="8" s="1"/>
  <c r="F70" i="8"/>
  <c r="G70" i="8" s="1"/>
  <c r="F69" i="8"/>
  <c r="G69" i="8" s="1"/>
  <c r="F68" i="8"/>
  <c r="G68" i="8" s="1"/>
  <c r="F67" i="8"/>
  <c r="G67" i="8" s="1"/>
  <c r="F66" i="8"/>
  <c r="G66" i="8" s="1"/>
  <c r="F65" i="8"/>
  <c r="G65" i="8" s="1"/>
  <c r="F64" i="8"/>
  <c r="G64" i="8" s="1"/>
  <c r="F63" i="8"/>
  <c r="G63" i="8" s="1"/>
  <c r="F62" i="8"/>
  <c r="G62" i="8" s="1"/>
  <c r="F61" i="8"/>
  <c r="G61" i="8" s="1"/>
  <c r="F60" i="8"/>
  <c r="G60" i="8" s="1"/>
  <c r="F59" i="8"/>
  <c r="G59" i="8" s="1"/>
  <c r="F58" i="8"/>
  <c r="G58" i="8" s="1"/>
  <c r="F57" i="8"/>
  <c r="G57" i="8" s="1"/>
  <c r="F56" i="8"/>
  <c r="G56" i="8" s="1"/>
  <c r="F55" i="8"/>
  <c r="G55" i="8" s="1"/>
  <c r="F54" i="8"/>
  <c r="G54" i="8" s="1"/>
  <c r="F53" i="8"/>
  <c r="G53" i="8" s="1"/>
  <c r="F52" i="8"/>
  <c r="G52" i="8" s="1"/>
  <c r="F51" i="8"/>
  <c r="G51" i="8" s="1"/>
  <c r="F50" i="8"/>
  <c r="G50" i="8" s="1"/>
  <c r="F49" i="8"/>
  <c r="G49" i="8" s="1"/>
  <c r="F48" i="8"/>
  <c r="G48" i="8" s="1"/>
  <c r="F47" i="8"/>
  <c r="G47" i="8" s="1"/>
  <c r="F46" i="8"/>
  <c r="G46" i="8" s="1"/>
  <c r="F45" i="8"/>
  <c r="G45" i="8" s="1"/>
  <c r="F44" i="8"/>
  <c r="G44" i="8" s="1"/>
  <c r="F43" i="8"/>
  <c r="G43" i="8" s="1"/>
  <c r="F42" i="8"/>
  <c r="G42" i="8" s="1"/>
  <c r="F41" i="8"/>
  <c r="G41" i="8" s="1"/>
  <c r="F40" i="8"/>
  <c r="G40" i="8" s="1"/>
  <c r="F39" i="8"/>
  <c r="G39" i="8" s="1"/>
  <c r="F38" i="8"/>
  <c r="G38" i="8" s="1"/>
  <c r="F37" i="8"/>
  <c r="G37" i="8" s="1"/>
  <c r="F36" i="8"/>
  <c r="G36" i="8" s="1"/>
  <c r="F35" i="8"/>
  <c r="G35" i="8" s="1"/>
  <c r="F34" i="8"/>
  <c r="G34" i="8" s="1"/>
  <c r="F33" i="8"/>
  <c r="G33" i="8" s="1"/>
  <c r="F32" i="8"/>
  <c r="G32" i="8" s="1"/>
  <c r="F31" i="8"/>
  <c r="G31" i="8" s="1"/>
  <c r="F30" i="8"/>
  <c r="G30" i="8" s="1"/>
  <c r="F29" i="8"/>
  <c r="G29" i="8" s="1"/>
  <c r="F28" i="8"/>
  <c r="G28" i="8" s="1"/>
  <c r="F27" i="8"/>
  <c r="G27" i="8" s="1"/>
  <c r="F26" i="8"/>
  <c r="G26" i="8" s="1"/>
  <c r="F25" i="8"/>
  <c r="G25" i="8" s="1"/>
  <c r="F24" i="8"/>
  <c r="G24" i="8" s="1"/>
  <c r="F23" i="8"/>
  <c r="G23" i="8" s="1"/>
  <c r="F22" i="8"/>
  <c r="G22" i="8" s="1"/>
  <c r="F21" i="8"/>
  <c r="G21" i="8" s="1"/>
  <c r="F20" i="8"/>
  <c r="G20" i="8" s="1"/>
  <c r="F19" i="8"/>
  <c r="G19" i="8" s="1"/>
  <c r="F18" i="8"/>
  <c r="G18" i="8" s="1"/>
  <c r="F17" i="8"/>
  <c r="G17" i="8" s="1"/>
  <c r="F16" i="8"/>
  <c r="G16" i="8" s="1"/>
  <c r="F15" i="8"/>
  <c r="G15" i="8" s="1"/>
  <c r="F14" i="8"/>
  <c r="G14" i="8" s="1"/>
  <c r="F13" i="8"/>
  <c r="G13" i="8" s="1"/>
  <c r="F12" i="8"/>
  <c r="G12" i="8" s="1"/>
  <c r="F11" i="8"/>
  <c r="G11" i="8" s="1"/>
  <c r="F10" i="8"/>
  <c r="G10" i="8" s="1"/>
  <c r="F9" i="8"/>
  <c r="G9" i="8" s="1"/>
  <c r="F8" i="8"/>
  <c r="G8" i="8" s="1"/>
  <c r="F7" i="8"/>
  <c r="G7" i="8" s="1"/>
  <c r="F6" i="8"/>
  <c r="G6" i="8" s="1"/>
  <c r="F5" i="8"/>
  <c r="G5" i="8" s="1"/>
  <c r="F4" i="8"/>
  <c r="G4" i="8" s="1"/>
  <c r="F3" i="8"/>
  <c r="G3" i="8" s="1"/>
  <c r="F2" i="8"/>
  <c r="G2" i="8" s="1"/>
  <c r="F87" i="7"/>
  <c r="G87" i="7" s="1"/>
  <c r="F86" i="7"/>
  <c r="G86" i="7" s="1"/>
  <c r="F85" i="7"/>
  <c r="G85" i="7" s="1"/>
  <c r="F84" i="7"/>
  <c r="G84" i="7" s="1"/>
  <c r="F83" i="7"/>
  <c r="G83" i="7" s="1"/>
  <c r="F82" i="7"/>
  <c r="G82" i="7" s="1"/>
  <c r="F81" i="7"/>
  <c r="G81" i="7" s="1"/>
  <c r="F80" i="7"/>
  <c r="G80" i="7" s="1"/>
  <c r="F79" i="7"/>
  <c r="G79" i="7" s="1"/>
  <c r="F78" i="7"/>
  <c r="G78" i="7" s="1"/>
  <c r="F77" i="7"/>
  <c r="G77" i="7" s="1"/>
  <c r="F76" i="7"/>
  <c r="G76" i="7" s="1"/>
  <c r="F75" i="7"/>
  <c r="G75" i="7" s="1"/>
  <c r="F74" i="7"/>
  <c r="G74" i="7" s="1"/>
  <c r="F73" i="7"/>
  <c r="G73" i="7" s="1"/>
  <c r="F72" i="7"/>
  <c r="G72" i="7" s="1"/>
  <c r="F71" i="7"/>
  <c r="G71" i="7" s="1"/>
  <c r="F70" i="7"/>
  <c r="G70" i="7" s="1"/>
  <c r="F69" i="7"/>
  <c r="G69" i="7" s="1"/>
  <c r="F68" i="7"/>
  <c r="G68" i="7" s="1"/>
  <c r="F67" i="7"/>
  <c r="G67" i="7" s="1"/>
  <c r="F66" i="7"/>
  <c r="G66" i="7" s="1"/>
  <c r="F65" i="7"/>
  <c r="G65" i="7" s="1"/>
  <c r="F64" i="7"/>
  <c r="G64" i="7" s="1"/>
  <c r="F63" i="7"/>
  <c r="G63" i="7" s="1"/>
  <c r="F62" i="7"/>
  <c r="G62" i="7" s="1"/>
  <c r="F61" i="7"/>
  <c r="G61" i="7" s="1"/>
  <c r="F60" i="7"/>
  <c r="G60" i="7" s="1"/>
  <c r="F59" i="7"/>
  <c r="G59" i="7" s="1"/>
  <c r="F58" i="7"/>
  <c r="G58" i="7" s="1"/>
  <c r="F57" i="7"/>
  <c r="G57" i="7" s="1"/>
  <c r="F56" i="7"/>
  <c r="G56" i="7" s="1"/>
  <c r="F55" i="7"/>
  <c r="G55" i="7" s="1"/>
  <c r="F54" i="7"/>
  <c r="G54" i="7" s="1"/>
  <c r="F53" i="7"/>
  <c r="G53" i="7" s="1"/>
  <c r="F52" i="7"/>
  <c r="G52" i="7" s="1"/>
  <c r="F51" i="7"/>
  <c r="G51" i="7" s="1"/>
  <c r="F50" i="7"/>
  <c r="G50" i="7" s="1"/>
  <c r="F49" i="7"/>
  <c r="G49" i="7" s="1"/>
  <c r="F48" i="7"/>
  <c r="G48" i="7" s="1"/>
  <c r="F47" i="7"/>
  <c r="G47" i="7" s="1"/>
  <c r="F46" i="7"/>
  <c r="G46" i="7" s="1"/>
  <c r="F45" i="7"/>
  <c r="G45" i="7" s="1"/>
  <c r="F44" i="7"/>
  <c r="G44" i="7" s="1"/>
  <c r="F43" i="7"/>
  <c r="G43" i="7" s="1"/>
  <c r="F42" i="7"/>
  <c r="G42" i="7" s="1"/>
  <c r="F41" i="7"/>
  <c r="G41" i="7" s="1"/>
  <c r="F40" i="7"/>
  <c r="G40" i="7" s="1"/>
  <c r="F39" i="7"/>
  <c r="G39" i="7" s="1"/>
  <c r="F38" i="7"/>
  <c r="G38" i="7" s="1"/>
  <c r="F37" i="7"/>
  <c r="G37" i="7" s="1"/>
  <c r="F36" i="7"/>
  <c r="G36" i="7" s="1"/>
  <c r="F35" i="7"/>
  <c r="G35" i="7" s="1"/>
  <c r="F34" i="7"/>
  <c r="G34" i="7" s="1"/>
  <c r="F33" i="7"/>
  <c r="G33" i="7" s="1"/>
  <c r="F32" i="7"/>
  <c r="G32" i="7" s="1"/>
  <c r="F31" i="7"/>
  <c r="G31" i="7" s="1"/>
  <c r="F30" i="7"/>
  <c r="G30" i="7" s="1"/>
  <c r="F29" i="7"/>
  <c r="G29" i="7" s="1"/>
  <c r="F28" i="7"/>
  <c r="G28" i="7" s="1"/>
  <c r="F27" i="7"/>
  <c r="G27" i="7" s="1"/>
  <c r="F26" i="7"/>
  <c r="G26" i="7" s="1"/>
  <c r="F25" i="7"/>
  <c r="G25" i="7" s="1"/>
  <c r="F24" i="7"/>
  <c r="G24" i="7" s="1"/>
  <c r="F23" i="7"/>
  <c r="G23" i="7" s="1"/>
  <c r="F22" i="7"/>
  <c r="G22" i="7" s="1"/>
  <c r="F21" i="7"/>
  <c r="G21" i="7" s="1"/>
  <c r="F20" i="7"/>
  <c r="G20" i="7" s="1"/>
  <c r="F19" i="7"/>
  <c r="G19" i="7" s="1"/>
  <c r="F18" i="7"/>
  <c r="G18" i="7" s="1"/>
  <c r="F17" i="7"/>
  <c r="G17" i="7" s="1"/>
  <c r="F16" i="7"/>
  <c r="G16" i="7" s="1"/>
  <c r="F15" i="7"/>
  <c r="G15" i="7" s="1"/>
  <c r="F14" i="7"/>
  <c r="G14" i="7" s="1"/>
  <c r="F13" i="7"/>
  <c r="G13" i="7" s="1"/>
  <c r="F12" i="7"/>
  <c r="G12" i="7" s="1"/>
  <c r="F11" i="7"/>
  <c r="G11" i="7" s="1"/>
  <c r="F10" i="7"/>
  <c r="G10" i="7" s="1"/>
  <c r="F9" i="7"/>
  <c r="G9" i="7" s="1"/>
  <c r="F8" i="7"/>
  <c r="G8" i="7" s="1"/>
  <c r="F7" i="7"/>
  <c r="G7" i="7" s="1"/>
  <c r="F6" i="7"/>
  <c r="G6" i="7" s="1"/>
  <c r="F5" i="7"/>
  <c r="G5" i="7" s="1"/>
  <c r="F4" i="7"/>
  <c r="G4" i="7" s="1"/>
  <c r="F3" i="7"/>
  <c r="G3" i="7" s="1"/>
  <c r="F2" i="7"/>
  <c r="G2" i="7" s="1"/>
  <c r="F87" i="6"/>
  <c r="G87" i="6" s="1"/>
  <c r="F86" i="6"/>
  <c r="G86" i="6" s="1"/>
  <c r="F85" i="6"/>
  <c r="G85" i="6" s="1"/>
  <c r="F84" i="6"/>
  <c r="G84" i="6" s="1"/>
  <c r="F83" i="6"/>
  <c r="G83" i="6" s="1"/>
  <c r="F82" i="6"/>
  <c r="G82" i="6" s="1"/>
  <c r="F81" i="6"/>
  <c r="G81" i="6" s="1"/>
  <c r="F80" i="6"/>
  <c r="G80" i="6" s="1"/>
  <c r="F79" i="6"/>
  <c r="G79" i="6" s="1"/>
  <c r="F78" i="6"/>
  <c r="G78" i="6" s="1"/>
  <c r="F77" i="6"/>
  <c r="G77" i="6" s="1"/>
  <c r="F76" i="6"/>
  <c r="G76" i="6" s="1"/>
  <c r="F75" i="6"/>
  <c r="G75" i="6" s="1"/>
  <c r="F74" i="6"/>
  <c r="G74" i="6" s="1"/>
  <c r="F73" i="6"/>
  <c r="G73" i="6" s="1"/>
  <c r="F72" i="6"/>
  <c r="G72" i="6" s="1"/>
  <c r="F71" i="6"/>
  <c r="G71" i="6" s="1"/>
  <c r="F70" i="6"/>
  <c r="G70" i="6" s="1"/>
  <c r="F69" i="6"/>
  <c r="G69" i="6" s="1"/>
  <c r="F68" i="6"/>
  <c r="G68" i="6" s="1"/>
  <c r="F67" i="6"/>
  <c r="G67" i="6" s="1"/>
  <c r="F66" i="6"/>
  <c r="G66" i="6" s="1"/>
  <c r="F65" i="6"/>
  <c r="G65" i="6" s="1"/>
  <c r="F64" i="6"/>
  <c r="G64" i="6" s="1"/>
  <c r="F63" i="6"/>
  <c r="G63" i="6" s="1"/>
  <c r="F62" i="6"/>
  <c r="G62" i="6" s="1"/>
  <c r="F61" i="6"/>
  <c r="G61" i="6" s="1"/>
  <c r="F60" i="6"/>
  <c r="G60" i="6" s="1"/>
  <c r="F59" i="6"/>
  <c r="G59" i="6" s="1"/>
  <c r="F58" i="6"/>
  <c r="G58" i="6" s="1"/>
  <c r="F57" i="6"/>
  <c r="G57" i="6" s="1"/>
  <c r="F56" i="6"/>
  <c r="G56" i="6" s="1"/>
  <c r="F55" i="6"/>
  <c r="G55" i="6" s="1"/>
  <c r="F54" i="6"/>
  <c r="G54" i="6" s="1"/>
  <c r="F53" i="6"/>
  <c r="G53" i="6" s="1"/>
  <c r="F52" i="6"/>
  <c r="G52" i="6" s="1"/>
  <c r="F51" i="6"/>
  <c r="G51" i="6" s="1"/>
  <c r="F50" i="6"/>
  <c r="G50" i="6" s="1"/>
  <c r="F49" i="6"/>
  <c r="G49" i="6" s="1"/>
  <c r="F48" i="6"/>
  <c r="G48" i="6" s="1"/>
  <c r="F47" i="6"/>
  <c r="G47" i="6" s="1"/>
  <c r="F46" i="6"/>
  <c r="G46" i="6" s="1"/>
  <c r="F45" i="6"/>
  <c r="G45" i="6" s="1"/>
  <c r="F44" i="6"/>
  <c r="G44" i="6" s="1"/>
  <c r="F43" i="6"/>
  <c r="G43" i="6" s="1"/>
  <c r="F42" i="6"/>
  <c r="G42" i="6" s="1"/>
  <c r="F41" i="6"/>
  <c r="G41" i="6" s="1"/>
  <c r="F40" i="6"/>
  <c r="G40" i="6" s="1"/>
  <c r="F39" i="6"/>
  <c r="G39" i="6" s="1"/>
  <c r="F38" i="6"/>
  <c r="G38" i="6" s="1"/>
  <c r="F37" i="6"/>
  <c r="G37" i="6" s="1"/>
  <c r="F36" i="6"/>
  <c r="G36" i="6" s="1"/>
  <c r="F35" i="6"/>
  <c r="G35" i="6" s="1"/>
  <c r="F34" i="6"/>
  <c r="G34" i="6" s="1"/>
  <c r="F33" i="6"/>
  <c r="G33" i="6" s="1"/>
  <c r="F32" i="6"/>
  <c r="G32" i="6" s="1"/>
  <c r="F31" i="6"/>
  <c r="G31" i="6" s="1"/>
  <c r="F30" i="6"/>
  <c r="G30" i="6" s="1"/>
  <c r="F29" i="6"/>
  <c r="G29" i="6" s="1"/>
  <c r="F28" i="6"/>
  <c r="G28" i="6" s="1"/>
  <c r="F27" i="6"/>
  <c r="G27" i="6" s="1"/>
  <c r="F26" i="6"/>
  <c r="G26" i="6" s="1"/>
  <c r="F25" i="6"/>
  <c r="G25" i="6" s="1"/>
  <c r="F24" i="6"/>
  <c r="G24" i="6" s="1"/>
  <c r="F23" i="6"/>
  <c r="G23" i="6" s="1"/>
  <c r="F22" i="6"/>
  <c r="G22" i="6" s="1"/>
  <c r="F21" i="6"/>
  <c r="G21" i="6" s="1"/>
  <c r="F20" i="6"/>
  <c r="G20" i="6" s="1"/>
  <c r="F19" i="6"/>
  <c r="G19" i="6" s="1"/>
  <c r="F18" i="6"/>
  <c r="G18" i="6" s="1"/>
  <c r="F17" i="6"/>
  <c r="G17" i="6" s="1"/>
  <c r="F16" i="6"/>
  <c r="G16" i="6" s="1"/>
  <c r="F15" i="6"/>
  <c r="G15" i="6" s="1"/>
  <c r="F14" i="6"/>
  <c r="G14" i="6" s="1"/>
  <c r="F13" i="6"/>
  <c r="G13" i="6" s="1"/>
  <c r="F12" i="6"/>
  <c r="G12" i="6" s="1"/>
  <c r="F11" i="6"/>
  <c r="G11" i="6" s="1"/>
  <c r="F10" i="6"/>
  <c r="G10" i="6" s="1"/>
  <c r="F9" i="6"/>
  <c r="G9" i="6" s="1"/>
  <c r="F8" i="6"/>
  <c r="G8" i="6" s="1"/>
  <c r="F7" i="6"/>
  <c r="G7" i="6" s="1"/>
  <c r="F6" i="6"/>
  <c r="G6" i="6" s="1"/>
  <c r="F5" i="6"/>
  <c r="G5" i="6" s="1"/>
  <c r="F4" i="6"/>
  <c r="G4" i="6" s="1"/>
  <c r="F3" i="6"/>
  <c r="G3" i="6" s="1"/>
  <c r="F2" i="6"/>
  <c r="G2" i="6" s="1"/>
  <c r="F87" i="5"/>
  <c r="G87" i="5" s="1"/>
  <c r="F86" i="5"/>
  <c r="G86" i="5" s="1"/>
  <c r="F85" i="5"/>
  <c r="G85" i="5" s="1"/>
  <c r="F84" i="5"/>
  <c r="G84" i="5" s="1"/>
  <c r="F83" i="5"/>
  <c r="G83" i="5" s="1"/>
  <c r="F82" i="5"/>
  <c r="G82" i="5" s="1"/>
  <c r="F81" i="5"/>
  <c r="G81" i="5" s="1"/>
  <c r="F80" i="5"/>
  <c r="G80" i="5" s="1"/>
  <c r="F79" i="5"/>
  <c r="G79" i="5" s="1"/>
  <c r="F78" i="5"/>
  <c r="G78" i="5" s="1"/>
  <c r="F77" i="5"/>
  <c r="G77" i="5" s="1"/>
  <c r="F76" i="5"/>
  <c r="G76" i="5" s="1"/>
  <c r="F75" i="5"/>
  <c r="G75" i="5" s="1"/>
  <c r="F74" i="5"/>
  <c r="G74" i="5" s="1"/>
  <c r="F73" i="5"/>
  <c r="G73" i="5" s="1"/>
  <c r="F72" i="5"/>
  <c r="G72" i="5" s="1"/>
  <c r="F71" i="5"/>
  <c r="G71" i="5" s="1"/>
  <c r="F70" i="5"/>
  <c r="G70" i="5" s="1"/>
  <c r="F69" i="5"/>
  <c r="G69" i="5" s="1"/>
  <c r="F68" i="5"/>
  <c r="G68" i="5" s="1"/>
  <c r="F67" i="5"/>
  <c r="G67" i="5" s="1"/>
  <c r="F66" i="5"/>
  <c r="G66" i="5" s="1"/>
  <c r="F65" i="5"/>
  <c r="G65" i="5" s="1"/>
  <c r="F64" i="5"/>
  <c r="G64" i="5" s="1"/>
  <c r="F63" i="5"/>
  <c r="G63" i="5" s="1"/>
  <c r="F62" i="5"/>
  <c r="G62" i="5" s="1"/>
  <c r="F61" i="5"/>
  <c r="G61" i="5" s="1"/>
  <c r="F60" i="5"/>
  <c r="G60" i="5" s="1"/>
  <c r="F59" i="5"/>
  <c r="G59" i="5" s="1"/>
  <c r="F58" i="5"/>
  <c r="G58" i="5" s="1"/>
  <c r="F57" i="5"/>
  <c r="G57" i="5" s="1"/>
  <c r="F56" i="5"/>
  <c r="G56" i="5" s="1"/>
  <c r="F55" i="5"/>
  <c r="G55" i="5" s="1"/>
  <c r="F54" i="5"/>
  <c r="G54" i="5" s="1"/>
  <c r="F53" i="5"/>
  <c r="G53" i="5" s="1"/>
  <c r="F52" i="5"/>
  <c r="G52" i="5" s="1"/>
  <c r="F51" i="5"/>
  <c r="G51" i="5" s="1"/>
  <c r="F50" i="5"/>
  <c r="G50" i="5" s="1"/>
  <c r="F49" i="5"/>
  <c r="G49" i="5" s="1"/>
  <c r="F48" i="5"/>
  <c r="G48" i="5" s="1"/>
  <c r="F47" i="5"/>
  <c r="G47" i="5" s="1"/>
  <c r="F46" i="5"/>
  <c r="G46" i="5" s="1"/>
  <c r="F45" i="5"/>
  <c r="G45" i="5" s="1"/>
  <c r="F44" i="5"/>
  <c r="G44" i="5" s="1"/>
  <c r="F43" i="5"/>
  <c r="G43" i="5" s="1"/>
  <c r="F42" i="5"/>
  <c r="G42" i="5" s="1"/>
  <c r="F41" i="5"/>
  <c r="G41" i="5" s="1"/>
  <c r="F40" i="5"/>
  <c r="G40" i="5" s="1"/>
  <c r="F39" i="5"/>
  <c r="G39" i="5" s="1"/>
  <c r="F38" i="5"/>
  <c r="G38" i="5" s="1"/>
  <c r="F37" i="5"/>
  <c r="G37" i="5" s="1"/>
  <c r="F36" i="5"/>
  <c r="G36" i="5" s="1"/>
  <c r="F35" i="5"/>
  <c r="G35" i="5" s="1"/>
  <c r="F34" i="5"/>
  <c r="G34" i="5" s="1"/>
  <c r="F33" i="5"/>
  <c r="G33" i="5" s="1"/>
  <c r="F32" i="5"/>
  <c r="G32" i="5" s="1"/>
  <c r="F31" i="5"/>
  <c r="G31" i="5" s="1"/>
  <c r="F30" i="5"/>
  <c r="G30" i="5" s="1"/>
  <c r="F29" i="5"/>
  <c r="G29" i="5" s="1"/>
  <c r="F28" i="5"/>
  <c r="G28" i="5" s="1"/>
  <c r="F27" i="5"/>
  <c r="G27" i="5" s="1"/>
  <c r="F26" i="5"/>
  <c r="G26" i="5" s="1"/>
  <c r="F25" i="5"/>
  <c r="G25" i="5" s="1"/>
  <c r="F24" i="5"/>
  <c r="G24" i="5" s="1"/>
  <c r="F23" i="5"/>
  <c r="G23" i="5" s="1"/>
  <c r="F22" i="5"/>
  <c r="G22" i="5" s="1"/>
  <c r="F21" i="5"/>
  <c r="G21" i="5" s="1"/>
  <c r="F20" i="5"/>
  <c r="G20" i="5" s="1"/>
  <c r="F19" i="5"/>
  <c r="G19" i="5" s="1"/>
  <c r="F18" i="5"/>
  <c r="G18" i="5" s="1"/>
  <c r="F17" i="5"/>
  <c r="G17" i="5" s="1"/>
  <c r="F16" i="5"/>
  <c r="G16" i="5" s="1"/>
  <c r="F15" i="5"/>
  <c r="G15" i="5" s="1"/>
  <c r="F14" i="5"/>
  <c r="G14" i="5" s="1"/>
  <c r="F13" i="5"/>
  <c r="G13" i="5" s="1"/>
  <c r="F12" i="5"/>
  <c r="G12" i="5" s="1"/>
  <c r="F11" i="5"/>
  <c r="G11" i="5" s="1"/>
  <c r="F10" i="5"/>
  <c r="G10" i="5" s="1"/>
  <c r="F9" i="5"/>
  <c r="G9" i="5" s="1"/>
  <c r="F8" i="5"/>
  <c r="G8" i="5" s="1"/>
  <c r="F7" i="5"/>
  <c r="G7" i="5" s="1"/>
  <c r="F6" i="5"/>
  <c r="G6" i="5" s="1"/>
  <c r="F5" i="5"/>
  <c r="G5" i="5" s="1"/>
  <c r="F4" i="5"/>
  <c r="G4" i="5" s="1"/>
  <c r="F3" i="5"/>
  <c r="G3" i="5" s="1"/>
  <c r="F2" i="5"/>
  <c r="G2" i="5" s="1"/>
  <c r="C9" i="3"/>
  <c r="B3" i="3"/>
  <c r="E6" i="3" l="1"/>
  <c r="D6" i="3"/>
  <c r="C6" i="3"/>
  <c r="C3" i="3"/>
  <c r="D3" i="3"/>
  <c r="E3" i="3"/>
  <c r="B6" i="3" l="1"/>
  <c r="F93" i="1"/>
  <c r="G93" i="1" s="1"/>
  <c r="F92" i="1"/>
  <c r="G92" i="1" s="1"/>
  <c r="F91" i="1"/>
  <c r="G91" i="1" s="1"/>
  <c r="F90" i="1"/>
  <c r="G90" i="1" s="1"/>
  <c r="F89" i="1"/>
  <c r="G89" i="1" s="1"/>
  <c r="F88" i="1"/>
  <c r="G88" i="1" s="1"/>
  <c r="F87" i="1"/>
  <c r="G87" i="1" s="1"/>
  <c r="F86" i="1"/>
  <c r="G86" i="1" s="1"/>
  <c r="F85" i="1"/>
  <c r="G85" i="1" s="1"/>
  <c r="F84" i="1"/>
  <c r="G84" i="1" s="1"/>
  <c r="F83" i="1"/>
  <c r="G83" i="1" s="1"/>
  <c r="F82" i="1"/>
  <c r="G82" i="1" s="1"/>
  <c r="F81" i="1"/>
  <c r="G81" i="1" s="1"/>
  <c r="F80" i="1"/>
  <c r="G80" i="1" s="1"/>
  <c r="F79" i="1"/>
  <c r="G79" i="1" s="1"/>
  <c r="F78" i="1"/>
  <c r="G78" i="1" s="1"/>
  <c r="F77" i="1"/>
  <c r="G77" i="1" s="1"/>
  <c r="F76" i="1"/>
  <c r="G76" i="1" s="1"/>
  <c r="F75" i="1"/>
  <c r="G75" i="1" s="1"/>
  <c r="F74" i="1"/>
  <c r="G74" i="1" s="1"/>
  <c r="F73" i="1"/>
  <c r="G73" i="1" s="1"/>
  <c r="F72" i="1"/>
  <c r="G72" i="1" s="1"/>
  <c r="F71" i="1"/>
  <c r="G71" i="1" s="1"/>
  <c r="F70" i="1"/>
  <c r="G70" i="1" s="1"/>
  <c r="F69" i="1"/>
  <c r="G69" i="1" s="1"/>
  <c r="F68" i="1"/>
  <c r="G68" i="1" s="1"/>
  <c r="F67" i="1"/>
  <c r="G67" i="1" s="1"/>
  <c r="F66" i="1"/>
  <c r="G66" i="1" s="1"/>
  <c r="F65" i="1"/>
  <c r="G65" i="1" s="1"/>
  <c r="F64" i="1"/>
  <c r="G64" i="1" s="1"/>
  <c r="F63" i="1"/>
  <c r="G63" i="1" s="1"/>
  <c r="F62" i="1"/>
  <c r="G62" i="1" s="1"/>
  <c r="F61" i="1"/>
  <c r="G61" i="1" s="1"/>
  <c r="F60" i="1"/>
  <c r="G60" i="1" s="1"/>
  <c r="F59" i="1"/>
  <c r="G59" i="1" s="1"/>
  <c r="F58" i="1"/>
  <c r="G58" i="1" s="1"/>
  <c r="F57" i="1"/>
  <c r="G57" i="1" s="1"/>
  <c r="F56" i="1"/>
  <c r="G56" i="1" s="1"/>
  <c r="F55" i="1"/>
  <c r="G55" i="1" s="1"/>
  <c r="F54" i="1"/>
  <c r="G54" i="1" s="1"/>
  <c r="F53" i="1"/>
  <c r="G53" i="1" s="1"/>
  <c r="F52" i="1"/>
  <c r="G52" i="1" s="1"/>
  <c r="F51" i="1"/>
  <c r="G51" i="1" s="1"/>
  <c r="F50" i="1"/>
  <c r="G50" i="1" s="1"/>
  <c r="F49" i="1"/>
  <c r="G49" i="1" s="1"/>
  <c r="F48" i="1"/>
  <c r="G48" i="1" s="1"/>
  <c r="F47" i="1"/>
  <c r="G47" i="1" s="1"/>
  <c r="F46" i="1"/>
  <c r="G46" i="1" s="1"/>
  <c r="F45" i="1"/>
  <c r="G45" i="1" s="1"/>
  <c r="F44" i="1"/>
  <c r="G44" i="1" s="1"/>
  <c r="F43" i="1"/>
  <c r="G43" i="1" s="1"/>
  <c r="F42" i="1"/>
  <c r="G42" i="1" s="1"/>
  <c r="F41" i="1"/>
  <c r="G41" i="1" s="1"/>
  <c r="F40" i="1"/>
  <c r="G40" i="1" s="1"/>
  <c r="F39" i="1"/>
  <c r="G39" i="1" s="1"/>
  <c r="F38" i="1"/>
  <c r="G38" i="1" s="1"/>
  <c r="F37" i="1"/>
  <c r="G37" i="1" s="1"/>
  <c r="F36" i="1"/>
  <c r="G36" i="1" s="1"/>
  <c r="F35" i="1"/>
  <c r="G35" i="1" s="1"/>
  <c r="F34" i="1"/>
  <c r="G34" i="1" s="1"/>
  <c r="F33" i="1"/>
  <c r="G33" i="1" s="1"/>
  <c r="F32" i="1"/>
  <c r="G32" i="1" s="1"/>
  <c r="F31" i="1"/>
  <c r="G31" i="1" s="1"/>
  <c r="F30" i="1"/>
  <c r="G30" i="1" s="1"/>
  <c r="F29" i="1"/>
  <c r="G29" i="1" s="1"/>
  <c r="F28" i="1"/>
  <c r="G28" i="1" s="1"/>
  <c r="F27" i="1"/>
  <c r="G27" i="1" s="1"/>
  <c r="F26" i="1"/>
  <c r="G26" i="1" s="1"/>
  <c r="F25" i="1"/>
  <c r="G25" i="1" s="1"/>
  <c r="F24" i="1"/>
  <c r="G24" i="1" s="1"/>
  <c r="F23" i="1"/>
  <c r="G23" i="1" s="1"/>
  <c r="F22" i="1"/>
  <c r="G22" i="1" s="1"/>
  <c r="F21" i="1"/>
  <c r="G21" i="1" s="1"/>
  <c r="F20" i="1"/>
  <c r="G20" i="1" s="1"/>
  <c r="F19" i="1"/>
  <c r="G19" i="1" s="1"/>
  <c r="F18" i="1"/>
  <c r="G18" i="1" s="1"/>
  <c r="F17" i="1"/>
  <c r="G17" i="1" s="1"/>
  <c r="F16" i="1"/>
  <c r="G16" i="1" s="1"/>
  <c r="F15" i="1"/>
  <c r="G15" i="1" s="1"/>
  <c r="F14" i="1"/>
  <c r="G14" i="1" s="1"/>
  <c r="F13" i="1"/>
  <c r="G13" i="1" s="1"/>
  <c r="F12" i="1"/>
  <c r="G12" i="1" s="1"/>
  <c r="F11" i="1"/>
  <c r="G11" i="1" s="1"/>
  <c r="F10" i="1"/>
  <c r="G10" i="1" s="1"/>
  <c r="F9" i="1"/>
  <c r="G9" i="1" s="1"/>
  <c r="F8" i="1"/>
  <c r="G8" i="1" s="1"/>
</calcChain>
</file>

<file path=xl/sharedStrings.xml><?xml version="1.0" encoding="utf-8"?>
<sst xmlns="http://schemas.openxmlformats.org/spreadsheetml/2006/main" count="1108" uniqueCount="117">
  <si>
    <t>code</t>
  </si>
  <si>
    <t>Spécialités</t>
  </si>
  <si>
    <t>Nombre 
d'unités</t>
  </si>
  <si>
    <t>Type</t>
  </si>
  <si>
    <t>Prix Unitaire</t>
  </si>
  <si>
    <t>Prix du
conditionnement HT</t>
  </si>
  <si>
    <t>Prix du
conditionnement TTC</t>
  </si>
  <si>
    <t>Cernoxan®</t>
  </si>
  <si>
    <t>gélules</t>
  </si>
  <si>
    <t>Cyclo 3 fort®</t>
  </si>
  <si>
    <t>gélules ou ampoules</t>
  </si>
  <si>
    <t>Daflon®</t>
  </si>
  <si>
    <t>comprimés</t>
  </si>
  <si>
    <t>Esberiven fort®</t>
  </si>
  <si>
    <t>ampoules</t>
  </si>
  <si>
    <t>Eupressyl 30 mg®</t>
  </si>
  <si>
    <t>Eupressyl 60 mg®</t>
  </si>
  <si>
    <t>Fonzylane 150 mg®</t>
  </si>
  <si>
    <t>Fonzylane 300 mg®</t>
  </si>
  <si>
    <t>Ginkor®</t>
  </si>
  <si>
    <t>Nootropyl®</t>
  </si>
  <si>
    <t>ampoules injectables</t>
  </si>
  <si>
    <t>Praxilène®</t>
  </si>
  <si>
    <t>Tadenan 50 mg®</t>
  </si>
  <si>
    <t>capsules</t>
  </si>
  <si>
    <t>Tanakan®</t>
  </si>
  <si>
    <t>Torental LP 400®</t>
  </si>
  <si>
    <t>Trivastal 20 mg®</t>
  </si>
  <si>
    <t>Trivastal LP 50 mg®</t>
  </si>
  <si>
    <t>Vastarel®</t>
  </si>
  <si>
    <t>Adancor 10 mg®</t>
  </si>
  <si>
    <t>Adancor 20 mg®</t>
  </si>
  <si>
    <t>Corvasal 2 mg®</t>
  </si>
  <si>
    <t>Corvasal 4 mg®</t>
  </si>
  <si>
    <t>Discotrine 5 mg/24h®</t>
  </si>
  <si>
    <t>patch</t>
  </si>
  <si>
    <t>Discotrine 10 mg/24h®</t>
  </si>
  <si>
    <t>Discotrine 15 mg/24h®</t>
  </si>
  <si>
    <t>Lénitral 2.5 mg®</t>
  </si>
  <si>
    <t>Lénitral 7.5 mg®</t>
  </si>
  <si>
    <t>Monicor LP 20 mg®</t>
  </si>
  <si>
    <t>Monicor LP 40 mg®</t>
  </si>
  <si>
    <t>Monicor LP 60 mg®</t>
  </si>
  <si>
    <t>Nitriderm 5 mg/24h®</t>
  </si>
  <si>
    <t>Nitriderm 10 mg/24h®</t>
  </si>
  <si>
    <t>Nitriderm 15 mg/24h®</t>
  </si>
  <si>
    <t>Trinipatch 5 mg/24h®</t>
  </si>
  <si>
    <t>Trinipatch 10 mg/24h®</t>
  </si>
  <si>
    <t>Risordan 5 mg®</t>
  </si>
  <si>
    <t>Risordan 10 mg®</t>
  </si>
  <si>
    <t>Risordan 20 mg®</t>
  </si>
  <si>
    <t>Risordan LP 20 mg®</t>
  </si>
  <si>
    <t>Risordan LP 40 mg®</t>
  </si>
  <si>
    <t>Risordan LP 60 mg®</t>
  </si>
  <si>
    <t>Acuitel 5 mg®</t>
  </si>
  <si>
    <t>Acuitel 20 mg®</t>
  </si>
  <si>
    <t>Aprovel 75 mg®</t>
  </si>
  <si>
    <t>Aprovel 150 mg®</t>
  </si>
  <si>
    <t>Aprovel 300 mg®</t>
  </si>
  <si>
    <t>Cibacéne 5 mg®</t>
  </si>
  <si>
    <t>Cibacéne 10 mg®</t>
  </si>
  <si>
    <t>Coversyl 2 mg®</t>
  </si>
  <si>
    <t>Coversyl 4 mg®</t>
  </si>
  <si>
    <t>Cozaar®</t>
  </si>
  <si>
    <t>Fozitec 10 mg®</t>
  </si>
  <si>
    <t>Fozitec 20 mg®</t>
  </si>
  <si>
    <t>Kenzen 4 mg®</t>
  </si>
  <si>
    <t>Kenzen 8 mg®</t>
  </si>
  <si>
    <t>Renitec 5 mg®</t>
  </si>
  <si>
    <t>Renitec 20 mg®</t>
  </si>
  <si>
    <t>Zestril 5 mg®</t>
  </si>
  <si>
    <t>Zestril 20 mg®</t>
  </si>
  <si>
    <t>Catapressan®</t>
  </si>
  <si>
    <t>Hyperium®</t>
  </si>
  <si>
    <t>Cordarone®</t>
  </si>
  <si>
    <t>Digitalline®</t>
  </si>
  <si>
    <t>Digoxine®</t>
  </si>
  <si>
    <t>Hémigoxine®</t>
  </si>
  <si>
    <t>Ikorel 10 mg®</t>
  </si>
  <si>
    <t>Ikorel 20 mg®</t>
  </si>
  <si>
    <t>Rythmol®</t>
  </si>
  <si>
    <t>Sérècor®</t>
  </si>
  <si>
    <t>Avlocardyl®</t>
  </si>
  <si>
    <t>Célectol®</t>
  </si>
  <si>
    <t>Détensiel®</t>
  </si>
  <si>
    <t>Kredex 6.25 mg+B165</t>
  </si>
  <si>
    <t>Kredex 12.5 mg®</t>
  </si>
  <si>
    <t>Kredex 25 mg®</t>
  </si>
  <si>
    <t>Sectral 200 mg®</t>
  </si>
  <si>
    <t>Sectral 400 mg®</t>
  </si>
  <si>
    <t>Seloken 100 mg®</t>
  </si>
  <si>
    <t>Seloken LP 200 mg®</t>
  </si>
  <si>
    <t>Ténormine 50 mg®</t>
  </si>
  <si>
    <t>Ténormine 100 mg®</t>
  </si>
  <si>
    <t>Nature</t>
  </si>
  <si>
    <t>Abréviation</t>
  </si>
  <si>
    <t>Code</t>
  </si>
  <si>
    <t>TVA</t>
  </si>
  <si>
    <t>Vasodilateurs, Anti-Ischémique, Veinotoniques</t>
  </si>
  <si>
    <t>Vaso</t>
  </si>
  <si>
    <t>Dérivés nitrés et autres antiangoreux</t>
  </si>
  <si>
    <t>DNA</t>
  </si>
  <si>
    <t>Inhibiteurs de l'enzyme de conversion et antagonistes des récepteurs de l'angiotensine II</t>
  </si>
  <si>
    <t>Inhib.E</t>
  </si>
  <si>
    <t>Anti hypertenseurs d'action centrale</t>
  </si>
  <si>
    <t>AntiHyper</t>
  </si>
  <si>
    <t>Anti arythmiques</t>
  </si>
  <si>
    <t>AntiAry</t>
  </si>
  <si>
    <t>Béta bloquant</t>
  </si>
  <si>
    <t>BétaBlo</t>
  </si>
  <si>
    <t>Somme HT</t>
  </si>
  <si>
    <t>Moyenne HT</t>
  </si>
  <si>
    <t>Max TTC</t>
  </si>
  <si>
    <t>Quantité</t>
  </si>
  <si>
    <t>Patch</t>
  </si>
  <si>
    <t xml:space="preserve">Code </t>
  </si>
  <si>
    <t>Comprimés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</si>
</sst>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0\ &quot;€&quot;"/>
    <numFmt numFmtId="165" formatCode="0.0%"/>
    <numFmt numFmtId="166" formatCode="#,##0.00\ _€"/>
  </numFmts>
  <fonts count="9" x14ac:knownFonts="1">
    <font>
      <sz val="11"/>
      <color rgb="FF000000"/>
      <name val="Calibri"/>
    </font>
    <font>
      <sz val="10"/>
      <name val="Times New Roman"/>
    </font>
    <font>
      <sz val="12"/>
      <name val="Times New Roman"/>
    </font>
    <font>
      <b/>
      <sz val="12"/>
      <name val="Arial"/>
    </font>
    <font>
      <b/>
      <sz val="10"/>
      <name val="Times New Roman"/>
    </font>
    <font>
      <b/>
      <sz val="10"/>
      <name val="Arial"/>
    </font>
    <font>
      <sz val="10"/>
      <name val="Arial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81">
    <border>
      <left/>
      <right/>
      <top/>
      <bottom/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 style="thin">
        <color rgb="FF000000"/>
      </left>
      <right/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/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 style="thin">
        <color rgb="FF000000"/>
      </left>
      <right/>
      <top style="thick">
        <color rgb="FF000000"/>
      </top>
      <bottom/>
      <diagonal/>
    </border>
    <border>
      <left style="thin">
        <color rgb="FF000000"/>
      </left>
      <right style="thick">
        <color rgb="FF000000"/>
      </right>
      <top style="thick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/>
      <bottom style="thick">
        <color indexed="64"/>
      </bottom>
      <diagonal/>
    </border>
    <border>
      <left style="thin">
        <color rgb="FF000000"/>
      </left>
      <right style="thick">
        <color rgb="FF000000"/>
      </right>
      <top/>
      <bottom style="thick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indexed="64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indexed="64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ck">
        <color rgb="FF000000"/>
      </top>
      <bottom style="thin">
        <color indexed="64"/>
      </bottom>
      <diagonal/>
    </border>
    <border>
      <left style="thick">
        <color rgb="FF000000"/>
      </left>
      <right style="thin">
        <color indexed="64"/>
      </right>
      <top style="thick">
        <color rgb="FF000000"/>
      </top>
      <bottom style="thin">
        <color indexed="64"/>
      </bottom>
      <diagonal/>
    </border>
    <border>
      <left style="thin">
        <color rgb="FF000000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000000"/>
      </left>
      <right style="thin">
        <color rgb="FF000000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thin">
        <color rgb="FF000000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rgb="FF000000"/>
      </left>
      <right style="thick">
        <color rgb="FF000000"/>
      </right>
      <top style="thick">
        <color indexed="64"/>
      </top>
      <bottom style="thick">
        <color indexed="64"/>
      </bottom>
      <diagonal/>
    </border>
    <border>
      <left style="thick">
        <color rgb="FF000000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 style="thick">
        <color rgb="FF000000"/>
      </left>
      <right/>
      <top style="thin">
        <color rgb="FF000000"/>
      </top>
      <bottom style="thick">
        <color indexed="64"/>
      </bottom>
      <diagonal/>
    </border>
    <border>
      <left style="thin">
        <color rgb="FF000000"/>
      </left>
      <right/>
      <top style="thin">
        <color rgb="FF000000"/>
      </top>
      <bottom style="thick">
        <color indexed="64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indexed="64"/>
      </bottom>
      <diagonal/>
    </border>
    <border>
      <left style="thick">
        <color indexed="64"/>
      </left>
      <right style="thin">
        <color rgb="FF000000"/>
      </right>
      <top style="thin">
        <color rgb="FF000000"/>
      </top>
      <bottom/>
      <diagonal/>
    </border>
    <border>
      <left style="thick">
        <color indexed="64"/>
      </left>
      <right style="thin">
        <color rgb="FF000000"/>
      </right>
      <top style="thin">
        <color rgb="FF000000"/>
      </top>
      <bottom style="thick">
        <color indexed="64"/>
      </bottom>
      <diagonal/>
    </border>
    <border>
      <left style="thick">
        <color indexed="64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ck">
        <color indexed="64"/>
      </right>
      <top/>
      <bottom/>
      <diagonal/>
    </border>
    <border>
      <left style="thin">
        <color rgb="FF000000"/>
      </left>
      <right style="thick">
        <color indexed="64"/>
      </right>
      <top style="thin">
        <color rgb="FF000000"/>
      </top>
      <bottom/>
      <diagonal/>
    </border>
    <border>
      <left style="thin">
        <color rgb="FF000000"/>
      </left>
      <right style="thick">
        <color indexed="64"/>
      </right>
      <top style="thin">
        <color rgb="FF000000"/>
      </top>
      <bottom style="thin">
        <color rgb="FF000000"/>
      </bottom>
      <diagonal/>
    </border>
    <border>
      <left style="thick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 style="thick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ck">
        <color rgb="FF000000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ck">
        <color indexed="64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ck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</borders>
  <cellStyleXfs count="1">
    <xf numFmtId="0" fontId="0" fillId="0" borderId="0"/>
  </cellStyleXfs>
  <cellXfs count="141">
    <xf numFmtId="0" fontId="0" fillId="0" borderId="0" xfId="0" applyFont="1" applyAlignment="1"/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1" fillId="0" borderId="5" xfId="0" applyFont="1" applyBorder="1" applyAlignment="1">
      <alignment horizontal="right"/>
    </xf>
    <xf numFmtId="0" fontId="0" fillId="0" borderId="6" xfId="0" applyFont="1" applyBorder="1"/>
    <xf numFmtId="164" fontId="0" fillId="0" borderId="7" xfId="0" applyNumberFormat="1" applyFont="1" applyBorder="1"/>
    <xf numFmtId="164" fontId="0" fillId="0" borderId="8" xfId="0" applyNumberFormat="1" applyFont="1" applyBorder="1"/>
    <xf numFmtId="164" fontId="0" fillId="0" borderId="9" xfId="0" applyNumberFormat="1" applyFont="1" applyBorder="1"/>
    <xf numFmtId="0" fontId="1" fillId="0" borderId="5" xfId="0" applyFont="1" applyBorder="1" applyAlignment="1">
      <alignment horizontal="right" vertical="center"/>
    </xf>
    <xf numFmtId="0" fontId="0" fillId="0" borderId="6" xfId="0" applyFont="1" applyBorder="1" applyAlignment="1">
      <alignment horizontal="left"/>
    </xf>
    <xf numFmtId="0" fontId="1" fillId="0" borderId="10" xfId="0" applyFont="1" applyBorder="1" applyAlignment="1">
      <alignment horizontal="right" vertical="center"/>
    </xf>
    <xf numFmtId="0" fontId="0" fillId="0" borderId="11" xfId="0" applyFont="1" applyBorder="1"/>
    <xf numFmtId="164" fontId="0" fillId="0" borderId="12" xfId="0" applyNumberFormat="1" applyFont="1" applyBorder="1"/>
    <xf numFmtId="0" fontId="0" fillId="0" borderId="13" xfId="0" applyFont="1" applyBorder="1"/>
    <xf numFmtId="0" fontId="0" fillId="0" borderId="8" xfId="0" applyFont="1" applyBorder="1"/>
    <xf numFmtId="0" fontId="0" fillId="0" borderId="5" xfId="0" applyFont="1" applyBorder="1"/>
    <xf numFmtId="0" fontId="6" fillId="0" borderId="13" xfId="0" applyFont="1" applyBorder="1"/>
    <xf numFmtId="0" fontId="6" fillId="0" borderId="5" xfId="0" applyFont="1" applyBorder="1" applyAlignment="1">
      <alignment horizontal="right" vertical="center"/>
    </xf>
    <xf numFmtId="0" fontId="6" fillId="0" borderId="5" xfId="0" applyFont="1" applyBorder="1"/>
    <xf numFmtId="0" fontId="6" fillId="0" borderId="10" xfId="0" applyFont="1" applyBorder="1" applyAlignment="1">
      <alignment horizontal="right" vertical="center"/>
    </xf>
    <xf numFmtId="164" fontId="0" fillId="0" borderId="6" xfId="0" applyNumberFormat="1" applyFont="1" applyBorder="1"/>
    <xf numFmtId="164" fontId="0" fillId="0" borderId="11" xfId="0" applyNumberFormat="1" applyFont="1" applyBorder="1"/>
    <xf numFmtId="0" fontId="1" fillId="0" borderId="16" xfId="0" applyFont="1" applyBorder="1" applyAlignment="1">
      <alignment horizontal="center" vertical="center" wrapText="1"/>
    </xf>
    <xf numFmtId="0" fontId="0" fillId="0" borderId="17" xfId="0" applyFont="1" applyBorder="1" applyAlignment="1">
      <alignment horizontal="center" vertical="center"/>
    </xf>
    <xf numFmtId="10" fontId="0" fillId="0" borderId="9" xfId="0" applyNumberFormat="1" applyFont="1" applyBorder="1" applyAlignment="1">
      <alignment horizontal="center" vertical="center"/>
    </xf>
    <xf numFmtId="165" fontId="0" fillId="0" borderId="9" xfId="0" applyNumberFormat="1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 wrapText="1"/>
    </xf>
    <xf numFmtId="0" fontId="0" fillId="0" borderId="19" xfId="0" applyFont="1" applyBorder="1" applyAlignment="1">
      <alignment horizontal="center" vertical="center"/>
    </xf>
    <xf numFmtId="10" fontId="0" fillId="0" borderId="20" xfId="0" applyNumberFormat="1" applyFont="1" applyBorder="1" applyAlignment="1">
      <alignment horizontal="center" vertical="center"/>
    </xf>
    <xf numFmtId="0" fontId="7" fillId="0" borderId="0" xfId="0" applyFont="1" applyAlignment="1"/>
    <xf numFmtId="0" fontId="1" fillId="0" borderId="13" xfId="0" applyFont="1" applyBorder="1" applyAlignment="1">
      <alignment horizontal="right"/>
    </xf>
    <xf numFmtId="0" fontId="1" fillId="0" borderId="13" xfId="0" applyFont="1" applyBorder="1" applyAlignment="1">
      <alignment horizontal="right" vertical="center"/>
    </xf>
    <xf numFmtId="0" fontId="6" fillId="0" borderId="10" xfId="0" applyFont="1" applyBorder="1"/>
    <xf numFmtId="0" fontId="4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wrapText="1"/>
    </xf>
    <xf numFmtId="0" fontId="5" fillId="2" borderId="4" xfId="0" applyFont="1" applyFill="1" applyBorder="1" applyAlignment="1">
      <alignment horizontal="center" wrapText="1"/>
    </xf>
    <xf numFmtId="164" fontId="0" fillId="0" borderId="0" xfId="0" applyNumberFormat="1" applyFont="1" applyBorder="1"/>
    <xf numFmtId="0" fontId="4" fillId="2" borderId="21" xfId="0" applyFont="1" applyFill="1" applyBorder="1" applyAlignment="1">
      <alignment horizontal="center" vertical="center"/>
    </xf>
    <xf numFmtId="0" fontId="5" fillId="2" borderId="22" xfId="0" applyFont="1" applyFill="1" applyBorder="1" applyAlignment="1">
      <alignment horizontal="center" vertical="center"/>
    </xf>
    <xf numFmtId="0" fontId="5" fillId="2" borderId="22" xfId="0" applyFont="1" applyFill="1" applyBorder="1" applyAlignment="1">
      <alignment horizontal="center" vertical="center" wrapText="1"/>
    </xf>
    <xf numFmtId="0" fontId="5" fillId="2" borderId="23" xfId="0" applyFont="1" applyFill="1" applyBorder="1" applyAlignment="1">
      <alignment horizontal="center" vertical="center" wrapText="1"/>
    </xf>
    <xf numFmtId="0" fontId="0" fillId="0" borderId="24" xfId="0" applyFont="1" applyBorder="1"/>
    <xf numFmtId="0" fontId="0" fillId="0" borderId="24" xfId="0" applyFont="1" applyBorder="1" applyAlignment="1">
      <alignment horizontal="left"/>
    </xf>
    <xf numFmtId="0" fontId="1" fillId="0" borderId="25" xfId="0" applyFont="1" applyBorder="1" applyAlignment="1">
      <alignment horizontal="right"/>
    </xf>
    <xf numFmtId="0" fontId="0" fillId="0" borderId="26" xfId="0" applyFont="1" applyBorder="1"/>
    <xf numFmtId="164" fontId="0" fillId="0" borderId="27" xfId="0" applyNumberFormat="1" applyFont="1" applyBorder="1"/>
    <xf numFmtId="0" fontId="1" fillId="0" borderId="28" xfId="0" applyFont="1" applyBorder="1" applyAlignment="1">
      <alignment horizontal="right" vertical="center"/>
    </xf>
    <xf numFmtId="164" fontId="0" fillId="0" borderId="29" xfId="0" applyNumberFormat="1" applyFont="1" applyBorder="1"/>
    <xf numFmtId="0" fontId="1" fillId="0" borderId="28" xfId="0" applyFont="1" applyBorder="1" applyAlignment="1">
      <alignment horizontal="right"/>
    </xf>
    <xf numFmtId="0" fontId="0" fillId="0" borderId="28" xfId="0" applyFont="1" applyBorder="1"/>
    <xf numFmtId="0" fontId="6" fillId="0" borderId="28" xfId="0" applyFont="1" applyBorder="1"/>
    <xf numFmtId="0" fontId="6" fillId="0" borderId="28" xfId="0" applyFont="1" applyBorder="1" applyAlignment="1">
      <alignment horizontal="right" vertical="center"/>
    </xf>
    <xf numFmtId="0" fontId="6" fillId="0" borderId="30" xfId="0" applyFont="1" applyBorder="1" applyAlignment="1">
      <alignment horizontal="right" vertical="center"/>
    </xf>
    <xf numFmtId="0" fontId="0" fillId="0" borderId="31" xfId="0" applyFont="1" applyBorder="1"/>
    <xf numFmtId="164" fontId="0" fillId="0" borderId="32" xfId="0" applyNumberFormat="1" applyFont="1" applyBorder="1"/>
    <xf numFmtId="164" fontId="0" fillId="0" borderId="33" xfId="0" applyNumberFormat="1" applyFont="1" applyBorder="1"/>
    <xf numFmtId="0" fontId="5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/>
    </xf>
    <xf numFmtId="10" fontId="0" fillId="0" borderId="0" xfId="0" applyNumberFormat="1" applyFont="1" applyBorder="1" applyAlignment="1">
      <alignment horizontal="center" vertical="center"/>
    </xf>
    <xf numFmtId="165" fontId="0" fillId="0" borderId="0" xfId="0" applyNumberFormat="1" applyFont="1" applyBorder="1" applyAlignment="1">
      <alignment horizontal="center" vertical="center"/>
    </xf>
    <xf numFmtId="0" fontId="0" fillId="0" borderId="0" xfId="0" applyFont="1" applyBorder="1" applyAlignment="1"/>
    <xf numFmtId="0" fontId="5" fillId="2" borderId="14" xfId="0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164" fontId="0" fillId="0" borderId="34" xfId="0" applyNumberFormat="1" applyFont="1" applyBorder="1" applyAlignment="1"/>
    <xf numFmtId="0" fontId="0" fillId="0" borderId="34" xfId="0" applyFont="1" applyBorder="1" applyAlignment="1"/>
    <xf numFmtId="0" fontId="8" fillId="0" borderId="34" xfId="0" applyFont="1" applyBorder="1" applyAlignment="1"/>
    <xf numFmtId="0" fontId="8" fillId="0" borderId="34" xfId="0" applyFont="1" applyBorder="1"/>
    <xf numFmtId="0" fontId="8" fillId="2" borderId="34" xfId="0" applyFont="1" applyFill="1" applyBorder="1"/>
    <xf numFmtId="0" fontId="8" fillId="2" borderId="34" xfId="0" applyFont="1" applyFill="1" applyBorder="1" applyAlignment="1"/>
    <xf numFmtId="0" fontId="0" fillId="0" borderId="36" xfId="0" applyFont="1" applyBorder="1"/>
    <xf numFmtId="164" fontId="0" fillId="0" borderId="37" xfId="0" applyNumberFormat="1" applyFont="1" applyBorder="1"/>
    <xf numFmtId="0" fontId="0" fillId="0" borderId="38" xfId="0" applyFont="1" applyBorder="1"/>
    <xf numFmtId="0" fontId="1" fillId="0" borderId="39" xfId="0" applyFont="1" applyBorder="1" applyAlignment="1">
      <alignment horizontal="right" vertical="center"/>
    </xf>
    <xf numFmtId="164" fontId="0" fillId="0" borderId="40" xfId="0" applyNumberFormat="1" applyFont="1" applyBorder="1"/>
    <xf numFmtId="164" fontId="0" fillId="0" borderId="41" xfId="0" applyNumberFormat="1" applyFont="1" applyBorder="1"/>
    <xf numFmtId="0" fontId="0" fillId="0" borderId="42" xfId="0" applyFont="1" applyBorder="1"/>
    <xf numFmtId="0" fontId="0" fillId="0" borderId="35" xfId="0" applyFont="1" applyBorder="1"/>
    <xf numFmtId="0" fontId="0" fillId="0" borderId="43" xfId="0" applyFont="1" applyBorder="1"/>
    <xf numFmtId="0" fontId="1" fillId="0" borderId="44" xfId="0" applyFont="1" applyBorder="1" applyAlignment="1">
      <alignment horizontal="right"/>
    </xf>
    <xf numFmtId="164" fontId="0" fillId="0" borderId="45" xfId="0" applyNumberFormat="1" applyFont="1" applyBorder="1"/>
    <xf numFmtId="164" fontId="0" fillId="0" borderId="46" xfId="0" applyNumberFormat="1" applyFont="1" applyBorder="1"/>
    <xf numFmtId="0" fontId="1" fillId="0" borderId="48" xfId="0" applyFont="1" applyBorder="1" applyAlignment="1">
      <alignment horizontal="right"/>
    </xf>
    <xf numFmtId="0" fontId="1" fillId="0" borderId="49" xfId="0" applyFont="1" applyBorder="1" applyAlignment="1">
      <alignment horizontal="right"/>
    </xf>
    <xf numFmtId="0" fontId="6" fillId="0" borderId="13" xfId="0" applyFont="1" applyBorder="1" applyAlignment="1">
      <alignment horizontal="right" vertical="center"/>
    </xf>
    <xf numFmtId="0" fontId="4" fillId="2" borderId="47" xfId="0" applyFont="1" applyFill="1" applyBorder="1" applyAlignment="1">
      <alignment horizontal="center" vertical="center"/>
    </xf>
    <xf numFmtId="0" fontId="5" fillId="2" borderId="50" xfId="0" applyFont="1" applyFill="1" applyBorder="1" applyAlignment="1">
      <alignment horizontal="center" vertical="center" wrapText="1"/>
    </xf>
    <xf numFmtId="0" fontId="5" fillId="2" borderId="51" xfId="0" applyFont="1" applyFill="1" applyBorder="1" applyAlignment="1">
      <alignment horizontal="center" vertical="center"/>
    </xf>
    <xf numFmtId="0" fontId="5" fillId="2" borderId="52" xfId="0" applyFont="1" applyFill="1" applyBorder="1" applyAlignment="1">
      <alignment horizontal="center" vertical="center" wrapText="1"/>
    </xf>
    <xf numFmtId="0" fontId="5" fillId="2" borderId="53" xfId="0" applyFont="1" applyFill="1" applyBorder="1" applyAlignment="1">
      <alignment horizontal="center" vertical="center" wrapText="1"/>
    </xf>
    <xf numFmtId="0" fontId="5" fillId="2" borderId="47" xfId="0" applyFont="1" applyFill="1" applyBorder="1" applyAlignment="1">
      <alignment horizontal="center" vertical="center" wrapText="1"/>
    </xf>
    <xf numFmtId="0" fontId="4" fillId="2" borderId="51" xfId="0" applyFont="1" applyFill="1" applyBorder="1" applyAlignment="1">
      <alignment horizontal="center" vertical="center"/>
    </xf>
    <xf numFmtId="0" fontId="5" fillId="2" borderId="52" xfId="0" applyFont="1" applyFill="1" applyBorder="1" applyAlignment="1">
      <alignment horizontal="center" vertical="center"/>
    </xf>
    <xf numFmtId="0" fontId="5" fillId="2" borderId="54" xfId="0" applyFont="1" applyFill="1" applyBorder="1" applyAlignment="1">
      <alignment horizontal="center" vertical="center" wrapText="1"/>
    </xf>
    <xf numFmtId="0" fontId="5" fillId="2" borderId="52" xfId="0" applyFont="1" applyFill="1" applyBorder="1" applyAlignment="1">
      <alignment horizontal="center" wrapText="1"/>
    </xf>
    <xf numFmtId="0" fontId="5" fillId="2" borderId="55" xfId="0" applyFont="1" applyFill="1" applyBorder="1" applyAlignment="1">
      <alignment horizontal="center" wrapText="1"/>
    </xf>
    <xf numFmtId="0" fontId="6" fillId="0" borderId="56" xfId="0" applyFont="1" applyBorder="1" applyAlignment="1">
      <alignment horizontal="right" vertical="center"/>
    </xf>
    <xf numFmtId="0" fontId="0" fillId="0" borderId="57" xfId="0" applyFont="1" applyBorder="1"/>
    <xf numFmtId="164" fontId="0" fillId="0" borderId="20" xfId="0" applyNumberFormat="1" applyFont="1" applyBorder="1"/>
    <xf numFmtId="0" fontId="0" fillId="0" borderId="59" xfId="0" applyFont="1" applyBorder="1"/>
    <xf numFmtId="164" fontId="0" fillId="0" borderId="60" xfId="0" applyNumberFormat="1" applyFont="1" applyBorder="1"/>
    <xf numFmtId="0" fontId="1" fillId="0" borderId="61" xfId="0" applyFont="1" applyBorder="1" applyAlignment="1">
      <alignment horizontal="right" vertical="center"/>
    </xf>
    <xf numFmtId="0" fontId="0" fillId="0" borderId="61" xfId="0" applyFont="1" applyBorder="1"/>
    <xf numFmtId="0" fontId="6" fillId="0" borderId="62" xfId="0" applyFont="1" applyBorder="1" applyAlignment="1">
      <alignment horizontal="right" vertical="center"/>
    </xf>
    <xf numFmtId="0" fontId="6" fillId="0" borderId="61" xfId="0" applyFont="1" applyBorder="1"/>
    <xf numFmtId="0" fontId="1" fillId="0" borderId="63" xfId="0" applyFont="1" applyBorder="1" applyAlignment="1">
      <alignment horizontal="right"/>
    </xf>
    <xf numFmtId="0" fontId="1" fillId="0" borderId="61" xfId="0" applyFont="1" applyBorder="1" applyAlignment="1">
      <alignment horizontal="right"/>
    </xf>
    <xf numFmtId="0" fontId="0" fillId="0" borderId="64" xfId="0" applyFont="1" applyBorder="1"/>
    <xf numFmtId="0" fontId="6" fillId="0" borderId="65" xfId="0" applyFont="1" applyBorder="1"/>
    <xf numFmtId="0" fontId="6" fillId="0" borderId="48" xfId="0" applyFont="1" applyBorder="1" applyAlignment="1">
      <alignment horizontal="right" vertical="center"/>
    </xf>
    <xf numFmtId="164" fontId="0" fillId="0" borderId="66" xfId="0" applyNumberFormat="1" applyFont="1" applyBorder="1"/>
    <xf numFmtId="164" fontId="0" fillId="0" borderId="67" xfId="0" applyNumberFormat="1" applyFont="1" applyBorder="1"/>
    <xf numFmtId="164" fontId="0" fillId="0" borderId="68" xfId="0" applyNumberFormat="1" applyFont="1" applyBorder="1"/>
    <xf numFmtId="0" fontId="6" fillId="0" borderId="61" xfId="0" applyFont="1" applyBorder="1" applyAlignment="1">
      <alignment horizontal="right" vertical="center"/>
    </xf>
    <xf numFmtId="0" fontId="0" fillId="0" borderId="69" xfId="0" applyFont="1" applyBorder="1"/>
    <xf numFmtId="0" fontId="1" fillId="0" borderId="69" xfId="0" applyFont="1" applyBorder="1" applyAlignment="1">
      <alignment horizontal="right" vertical="center"/>
    </xf>
    <xf numFmtId="0" fontId="6" fillId="0" borderId="69" xfId="0" applyFont="1" applyBorder="1" applyAlignment="1">
      <alignment horizontal="right" vertical="center"/>
    </xf>
    <xf numFmtId="0" fontId="1" fillId="0" borderId="63" xfId="0" applyFont="1" applyBorder="1" applyAlignment="1">
      <alignment horizontal="right" vertical="center"/>
    </xf>
    <xf numFmtId="0" fontId="1" fillId="0" borderId="69" xfId="0" applyFont="1" applyBorder="1" applyAlignment="1">
      <alignment horizontal="right"/>
    </xf>
    <xf numFmtId="0" fontId="0" fillId="0" borderId="70" xfId="0" applyFont="1" applyBorder="1"/>
    <xf numFmtId="0" fontId="0" fillId="0" borderId="71" xfId="0" applyFont="1" applyBorder="1"/>
    <xf numFmtId="0" fontId="1" fillId="0" borderId="72" xfId="0" applyFont="1" applyBorder="1" applyAlignment="1">
      <alignment horizontal="right" vertical="center"/>
    </xf>
    <xf numFmtId="0" fontId="6" fillId="0" borderId="73" xfId="0" applyFont="1" applyBorder="1" applyAlignment="1">
      <alignment horizontal="right" vertical="center"/>
    </xf>
    <xf numFmtId="164" fontId="0" fillId="0" borderId="74" xfId="0" applyNumberFormat="1" applyFont="1" applyBorder="1"/>
    <xf numFmtId="0" fontId="0" fillId="0" borderId="75" xfId="0" applyFont="1" applyBorder="1"/>
    <xf numFmtId="0" fontId="6" fillId="0" borderId="76" xfId="0" applyFont="1" applyBorder="1" applyAlignment="1">
      <alignment horizontal="right" vertical="center"/>
    </xf>
    <xf numFmtId="0" fontId="1" fillId="0" borderId="76" xfId="0" applyFont="1" applyBorder="1" applyAlignment="1">
      <alignment horizontal="right" vertical="center"/>
    </xf>
    <xf numFmtId="164" fontId="0" fillId="0" borderId="77" xfId="0" applyNumberFormat="1" applyFont="1" applyBorder="1"/>
    <xf numFmtId="0" fontId="6" fillId="0" borderId="48" xfId="0" applyFont="1" applyBorder="1"/>
    <xf numFmtId="0" fontId="6" fillId="0" borderId="76" xfId="0" applyFont="1" applyBorder="1"/>
    <xf numFmtId="164" fontId="0" fillId="0" borderId="78" xfId="0" applyNumberFormat="1" applyFont="1" applyBorder="1"/>
    <xf numFmtId="0" fontId="0" fillId="0" borderId="79" xfId="0" applyFont="1" applyBorder="1"/>
    <xf numFmtId="0" fontId="1" fillId="0" borderId="80" xfId="0" applyFont="1" applyBorder="1" applyAlignment="1">
      <alignment horizontal="right" vertical="center"/>
    </xf>
    <xf numFmtId="0" fontId="1" fillId="0" borderId="80" xfId="0" applyFont="1" applyBorder="1" applyAlignment="1">
      <alignment horizontal="right"/>
    </xf>
    <xf numFmtId="0" fontId="1" fillId="0" borderId="58" xfId="0" applyFont="1" applyBorder="1" applyAlignment="1">
      <alignment horizontal="right" vertical="center"/>
    </xf>
    <xf numFmtId="166" fontId="0" fillId="0" borderId="34" xfId="0" applyNumberFormat="1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438150</xdr:colOff>
      <xdr:row>0</xdr:row>
      <xdr:rowOff>57150</xdr:rowOff>
    </xdr:from>
    <xdr:to>
      <xdr:col>4</xdr:col>
      <xdr:colOff>152400</xdr:colOff>
      <xdr:row>4</xdr:row>
      <xdr:rowOff>38100</xdr:rowOff>
    </xdr:to>
    <xdr:sp macro="" textlink="">
      <xdr:nvSpPr>
        <xdr:cNvPr id="3" name="Shape 3"/>
        <xdr:cNvSpPr/>
      </xdr:nvSpPr>
      <xdr:spPr>
        <a:xfrm>
          <a:off x="4422075" y="3413287"/>
          <a:ext cx="1847849" cy="733425"/>
        </a:xfrm>
        <a:prstGeom prst="roundRect">
          <a:avLst>
            <a:gd name="adj" fmla="val 16667"/>
          </a:avLst>
        </a:prstGeom>
        <a:solidFill>
          <a:schemeClr val="accent2">
            <a:lumMod val="20000"/>
            <a:lumOff val="80000"/>
          </a:schemeClr>
        </a:solidFill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  <xdr:txBody>
        <a:bodyPr lIns="36575" tIns="27425" rIns="36575" bIns="27425" anchor="ctr" anchorCtr="0">
          <a:noAutofit/>
        </a:bodyPr>
        <a:lstStyle/>
        <a:p>
          <a:pPr lvl="0" indent="0" algn="ctr" rtl="0">
            <a:spcBef>
              <a:spcPts val="0"/>
            </a:spcBef>
            <a:buSzPct val="25000"/>
            <a:buNone/>
          </a:pPr>
          <a:r>
            <a:rPr lang="en-US" sz="1400" b="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Classification et coût des médicaments</a:t>
          </a:r>
        </a:p>
      </xdr:txBody>
    </xdr:sp>
    <xdr:clientData fLocksWithSheet="0"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3"/>
  <sheetViews>
    <sheetView topLeftCell="A28" workbookViewId="0">
      <selection activeCell="F96" sqref="F96"/>
    </sheetView>
  </sheetViews>
  <sheetFormatPr baseColWidth="10" defaultColWidth="15.140625" defaultRowHeight="15" customHeight="1" x14ac:dyDescent="0.25"/>
  <cols>
    <col min="1" max="26" width="9.42578125" customWidth="1"/>
  </cols>
  <sheetData>
    <row r="1" spans="1:7" x14ac:dyDescent="0.25">
      <c r="A1" s="1"/>
    </row>
    <row r="2" spans="1:7" x14ac:dyDescent="0.25">
      <c r="A2" s="1"/>
    </row>
    <row r="3" spans="1:7" x14ac:dyDescent="0.25">
      <c r="A3" s="1"/>
    </row>
    <row r="4" spans="1:7" ht="15.75" customHeight="1" x14ac:dyDescent="0.25">
      <c r="A4" s="2"/>
      <c r="B4" s="3"/>
      <c r="C4" s="3"/>
      <c r="D4" s="3"/>
      <c r="E4" s="3"/>
    </row>
    <row r="5" spans="1:7" ht="15.75" customHeight="1" x14ac:dyDescent="0.25">
      <c r="A5" s="2"/>
      <c r="B5" s="3"/>
      <c r="C5" s="3"/>
      <c r="D5" s="3"/>
      <c r="E5" s="3"/>
    </row>
    <row r="6" spans="1:7" ht="15.75" customHeight="1" thickBot="1" x14ac:dyDescent="0.3">
      <c r="A6" s="1"/>
    </row>
    <row r="7" spans="1:7" ht="40.5" customHeight="1" thickTop="1" thickBot="1" x14ac:dyDescent="0.3">
      <c r="A7" s="41" t="s">
        <v>0</v>
      </c>
      <c r="B7" s="42" t="s">
        <v>1</v>
      </c>
      <c r="C7" s="43" t="s">
        <v>2</v>
      </c>
      <c r="D7" s="43" t="s">
        <v>3</v>
      </c>
      <c r="E7" s="44" t="s">
        <v>4</v>
      </c>
      <c r="F7" s="38" t="s">
        <v>5</v>
      </c>
      <c r="G7" s="39" t="s">
        <v>6</v>
      </c>
    </row>
    <row r="8" spans="1:7" ht="15.75" customHeight="1" thickTop="1" x14ac:dyDescent="0.25">
      <c r="A8" s="47">
        <v>1</v>
      </c>
      <c r="B8" s="48" t="s">
        <v>7</v>
      </c>
      <c r="C8" s="48">
        <v>15</v>
      </c>
      <c r="D8" s="48" t="s">
        <v>8</v>
      </c>
      <c r="E8" s="49">
        <v>3.58</v>
      </c>
      <c r="F8" s="40">
        <f t="shared" ref="F8:F92" si="0">(E8*C8)*A8</f>
        <v>53.7</v>
      </c>
      <c r="G8" s="8">
        <f>(LOOKUP(A8,Code!C$2:D$7)+1)*F8</f>
        <v>56.653500000000001</v>
      </c>
    </row>
    <row r="9" spans="1:7" x14ac:dyDescent="0.25">
      <c r="A9" s="50">
        <v>1</v>
      </c>
      <c r="B9" s="45" t="s">
        <v>9</v>
      </c>
      <c r="C9" s="45">
        <v>30</v>
      </c>
      <c r="D9" s="45" t="s">
        <v>10</v>
      </c>
      <c r="E9" s="51">
        <v>1.64</v>
      </c>
      <c r="F9" s="40">
        <f t="shared" si="0"/>
        <v>49.199999999999996</v>
      </c>
      <c r="G9" s="8">
        <f>(LOOKUP(A9,Code!C$2:D$7)+1)*F9</f>
        <v>51.905999999999992</v>
      </c>
    </row>
    <row r="10" spans="1:7" x14ac:dyDescent="0.25">
      <c r="A10" s="50">
        <v>1</v>
      </c>
      <c r="B10" s="45" t="s">
        <v>11</v>
      </c>
      <c r="C10" s="45">
        <v>30</v>
      </c>
      <c r="D10" s="45" t="s">
        <v>12</v>
      </c>
      <c r="E10" s="51">
        <v>0.88</v>
      </c>
      <c r="F10" s="40">
        <f t="shared" si="0"/>
        <v>26.4</v>
      </c>
      <c r="G10" s="8">
        <f>(LOOKUP(A10,Code!C$2:D$7)+1)*F10</f>
        <v>27.851999999999997</v>
      </c>
    </row>
    <row r="11" spans="1:7" x14ac:dyDescent="0.25">
      <c r="A11" s="52">
        <v>1</v>
      </c>
      <c r="B11" s="45" t="s">
        <v>13</v>
      </c>
      <c r="C11" s="45">
        <v>30</v>
      </c>
      <c r="D11" s="45" t="s">
        <v>12</v>
      </c>
      <c r="E11" s="51">
        <v>1.58</v>
      </c>
      <c r="F11" s="40">
        <f t="shared" si="0"/>
        <v>47.400000000000006</v>
      </c>
      <c r="G11" s="8">
        <f>(LOOKUP(A11,Code!C$2:D$7)+1)*F11</f>
        <v>50.007000000000005</v>
      </c>
    </row>
    <row r="12" spans="1:7" x14ac:dyDescent="0.25">
      <c r="A12" s="50">
        <v>1</v>
      </c>
      <c r="B12" s="46" t="s">
        <v>13</v>
      </c>
      <c r="C12" s="45">
        <v>20</v>
      </c>
      <c r="D12" s="45" t="s">
        <v>14</v>
      </c>
      <c r="E12" s="51">
        <v>1.82</v>
      </c>
      <c r="F12" s="40">
        <f t="shared" si="0"/>
        <v>36.4</v>
      </c>
      <c r="G12" s="8">
        <f>(LOOKUP(A12,Code!C$2:D$7)+1)*F12</f>
        <v>38.401999999999994</v>
      </c>
    </row>
    <row r="13" spans="1:7" x14ac:dyDescent="0.25">
      <c r="A13" s="50">
        <v>1</v>
      </c>
      <c r="B13" s="45" t="s">
        <v>15</v>
      </c>
      <c r="C13" s="45">
        <v>30</v>
      </c>
      <c r="D13" s="45" t="s">
        <v>12</v>
      </c>
      <c r="E13" s="51">
        <v>1.66</v>
      </c>
      <c r="F13" s="40">
        <f t="shared" si="0"/>
        <v>49.8</v>
      </c>
      <c r="G13" s="8">
        <f>(LOOKUP(A13,Code!C$2:D$7)+1)*F13</f>
        <v>52.538999999999994</v>
      </c>
    </row>
    <row r="14" spans="1:7" x14ac:dyDescent="0.25">
      <c r="A14" s="52">
        <v>1</v>
      </c>
      <c r="B14" s="45" t="s">
        <v>16</v>
      </c>
      <c r="C14" s="45">
        <v>30</v>
      </c>
      <c r="D14" s="45" t="s">
        <v>12</v>
      </c>
      <c r="E14" s="51">
        <v>2.99</v>
      </c>
      <c r="F14" s="40">
        <f t="shared" si="0"/>
        <v>89.7</v>
      </c>
      <c r="G14" s="8">
        <f>(LOOKUP(A14,Code!C$2:D$7)+1)*F14</f>
        <v>94.633499999999998</v>
      </c>
    </row>
    <row r="15" spans="1:7" x14ac:dyDescent="0.25">
      <c r="A15" s="50">
        <v>1</v>
      </c>
      <c r="B15" s="45" t="s">
        <v>17</v>
      </c>
      <c r="C15" s="45">
        <v>30</v>
      </c>
      <c r="D15" s="45" t="s">
        <v>12</v>
      </c>
      <c r="E15" s="51">
        <v>1.53</v>
      </c>
      <c r="F15" s="40">
        <f t="shared" si="0"/>
        <v>45.9</v>
      </c>
      <c r="G15" s="8">
        <f>(LOOKUP(A15,Code!C$2:D$7)+1)*F15</f>
        <v>48.424499999999995</v>
      </c>
    </row>
    <row r="16" spans="1:7" x14ac:dyDescent="0.25">
      <c r="A16" s="50">
        <v>1</v>
      </c>
      <c r="B16" s="45" t="s">
        <v>18</v>
      </c>
      <c r="C16" s="45">
        <v>20</v>
      </c>
      <c r="D16" s="45" t="s">
        <v>12</v>
      </c>
      <c r="E16" s="51">
        <v>2.65</v>
      </c>
      <c r="F16" s="40">
        <f t="shared" si="0"/>
        <v>53</v>
      </c>
      <c r="G16" s="8">
        <f>(LOOKUP(A16,Code!C$2:D$7)+1)*F16</f>
        <v>55.914999999999999</v>
      </c>
    </row>
    <row r="17" spans="1:7" x14ac:dyDescent="0.25">
      <c r="A17" s="52">
        <v>1</v>
      </c>
      <c r="B17" s="45" t="s">
        <v>19</v>
      </c>
      <c r="C17" s="45">
        <v>30</v>
      </c>
      <c r="D17" s="45" t="s">
        <v>12</v>
      </c>
      <c r="E17" s="51">
        <v>1.84</v>
      </c>
      <c r="F17" s="40">
        <f t="shared" si="0"/>
        <v>55.2</v>
      </c>
      <c r="G17" s="8">
        <f>(LOOKUP(A17,Code!C$2:D$7)+1)*F17</f>
        <v>58.235999999999997</v>
      </c>
    </row>
    <row r="18" spans="1:7" x14ac:dyDescent="0.25">
      <c r="A18" s="50">
        <v>1</v>
      </c>
      <c r="B18" s="45" t="s">
        <v>20</v>
      </c>
      <c r="C18" s="45">
        <v>45</v>
      </c>
      <c r="D18" s="45" t="s">
        <v>12</v>
      </c>
      <c r="E18" s="51">
        <v>1.48</v>
      </c>
      <c r="F18" s="40">
        <f t="shared" si="0"/>
        <v>66.599999999999994</v>
      </c>
      <c r="G18" s="8">
        <f>(LOOKUP(A18,Code!C$2:D$7)+1)*F18</f>
        <v>70.262999999999991</v>
      </c>
    </row>
    <row r="19" spans="1:7" x14ac:dyDescent="0.25">
      <c r="A19" s="50">
        <v>1</v>
      </c>
      <c r="B19" s="45" t="s">
        <v>20</v>
      </c>
      <c r="C19" s="45">
        <v>60</v>
      </c>
      <c r="D19" s="45" t="s">
        <v>8</v>
      </c>
      <c r="E19" s="51">
        <v>0.72</v>
      </c>
      <c r="F19" s="40">
        <f t="shared" si="0"/>
        <v>43.199999999999996</v>
      </c>
      <c r="G19" s="8">
        <f>(LOOKUP(A19,Code!C$2:D$7)+1)*F19</f>
        <v>45.575999999999993</v>
      </c>
    </row>
    <row r="20" spans="1:7" x14ac:dyDescent="0.25">
      <c r="A20" s="52">
        <v>1</v>
      </c>
      <c r="B20" s="45" t="s">
        <v>20</v>
      </c>
      <c r="C20" s="45">
        <v>30</v>
      </c>
      <c r="D20" s="45" t="s">
        <v>14</v>
      </c>
      <c r="E20" s="51">
        <v>2.15</v>
      </c>
      <c r="F20" s="40">
        <f t="shared" si="0"/>
        <v>64.5</v>
      </c>
      <c r="G20" s="8">
        <f>(LOOKUP(A20,Code!C$2:D$7)+1)*F20</f>
        <v>68.047499999999999</v>
      </c>
    </row>
    <row r="21" spans="1:7" x14ac:dyDescent="0.25">
      <c r="A21" s="50">
        <v>1</v>
      </c>
      <c r="B21" s="45" t="s">
        <v>20</v>
      </c>
      <c r="C21" s="45">
        <v>12</v>
      </c>
      <c r="D21" s="45" t="s">
        <v>21</v>
      </c>
      <c r="E21" s="51">
        <v>2.79</v>
      </c>
      <c r="F21" s="40">
        <f t="shared" si="0"/>
        <v>33.480000000000004</v>
      </c>
      <c r="G21" s="8">
        <f>(LOOKUP(A21,Code!C$2:D$7)+1)*F21</f>
        <v>35.321400000000004</v>
      </c>
    </row>
    <row r="22" spans="1:7" x14ac:dyDescent="0.25">
      <c r="A22" s="50">
        <v>1</v>
      </c>
      <c r="B22" s="45" t="s">
        <v>22</v>
      </c>
      <c r="C22" s="45">
        <v>90</v>
      </c>
      <c r="D22" s="45" t="s">
        <v>12</v>
      </c>
      <c r="E22" s="51">
        <v>1.62</v>
      </c>
      <c r="F22" s="40">
        <f t="shared" si="0"/>
        <v>145.80000000000001</v>
      </c>
      <c r="G22" s="8">
        <f>(LOOKUP(A22,Code!C$2:D$7)+1)*F22</f>
        <v>153.81900000000002</v>
      </c>
    </row>
    <row r="23" spans="1:7" x14ac:dyDescent="0.25">
      <c r="A23" s="52">
        <v>1</v>
      </c>
      <c r="B23" s="45" t="s">
        <v>23</v>
      </c>
      <c r="C23" s="45">
        <v>60</v>
      </c>
      <c r="D23" s="45" t="s">
        <v>24</v>
      </c>
      <c r="E23" s="51">
        <v>3.34</v>
      </c>
      <c r="F23" s="40">
        <f t="shared" si="0"/>
        <v>200.39999999999998</v>
      </c>
      <c r="G23" s="8">
        <f>(LOOKUP(A23,Code!C$2:D$7)+1)*F23</f>
        <v>211.42199999999997</v>
      </c>
    </row>
    <row r="24" spans="1:7" x14ac:dyDescent="0.25">
      <c r="A24" s="50">
        <v>1</v>
      </c>
      <c r="B24" s="45" t="s">
        <v>25</v>
      </c>
      <c r="C24" s="45">
        <v>90</v>
      </c>
      <c r="D24" s="45" t="s">
        <v>12</v>
      </c>
      <c r="E24" s="51">
        <v>1.28</v>
      </c>
      <c r="F24" s="40">
        <f t="shared" si="0"/>
        <v>115.2</v>
      </c>
      <c r="G24" s="8">
        <f>(LOOKUP(A24,Code!C$2:D$7)+1)*F24</f>
        <v>121.536</v>
      </c>
    </row>
    <row r="25" spans="1:7" x14ac:dyDescent="0.25">
      <c r="A25" s="50">
        <v>1</v>
      </c>
      <c r="B25" s="45" t="s">
        <v>26</v>
      </c>
      <c r="C25" s="45">
        <v>20</v>
      </c>
      <c r="D25" s="45" t="s">
        <v>12</v>
      </c>
      <c r="E25" s="51">
        <v>2.04</v>
      </c>
      <c r="F25" s="40">
        <f t="shared" si="0"/>
        <v>40.799999999999997</v>
      </c>
      <c r="G25" s="8">
        <f>(LOOKUP(A25,Code!C$2:D$7)+1)*F25</f>
        <v>43.043999999999997</v>
      </c>
    </row>
    <row r="26" spans="1:7" x14ac:dyDescent="0.25">
      <c r="A26" s="52">
        <v>1</v>
      </c>
      <c r="B26" s="45" t="s">
        <v>27</v>
      </c>
      <c r="C26" s="45">
        <v>30</v>
      </c>
      <c r="D26" s="45" t="s">
        <v>12</v>
      </c>
      <c r="E26" s="51">
        <v>0.51</v>
      </c>
      <c r="F26" s="40">
        <f t="shared" si="0"/>
        <v>15.3</v>
      </c>
      <c r="G26" s="8">
        <f>(LOOKUP(A26,Code!C$2:D$7)+1)*F26</f>
        <v>16.141500000000001</v>
      </c>
    </row>
    <row r="27" spans="1:7" x14ac:dyDescent="0.25">
      <c r="A27" s="50">
        <v>1</v>
      </c>
      <c r="B27" s="45" t="s">
        <v>28</v>
      </c>
      <c r="C27" s="45">
        <v>30</v>
      </c>
      <c r="D27" s="45" t="s">
        <v>12</v>
      </c>
      <c r="E27" s="51">
        <v>2.87</v>
      </c>
      <c r="F27" s="40">
        <f t="shared" si="0"/>
        <v>86.100000000000009</v>
      </c>
      <c r="G27" s="8">
        <f>(LOOKUP(A27,Code!C$2:D$7)+1)*F27</f>
        <v>90.83550000000001</v>
      </c>
    </row>
    <row r="28" spans="1:7" ht="15.75" customHeight="1" x14ac:dyDescent="0.25">
      <c r="A28" s="50">
        <v>1</v>
      </c>
      <c r="B28" s="45" t="s">
        <v>29</v>
      </c>
      <c r="C28" s="45">
        <v>60</v>
      </c>
      <c r="D28" s="45" t="s">
        <v>12</v>
      </c>
      <c r="E28" s="51">
        <v>1.29</v>
      </c>
      <c r="F28" s="40">
        <f t="shared" si="0"/>
        <v>77.400000000000006</v>
      </c>
      <c r="G28" s="8">
        <f>(LOOKUP(A28,Code!C$2:D$7)+1)*F28</f>
        <v>81.656999999999996</v>
      </c>
    </row>
    <row r="29" spans="1:7" ht="15.75" customHeight="1" x14ac:dyDescent="0.25">
      <c r="A29" s="53">
        <v>2</v>
      </c>
      <c r="B29" s="45" t="s">
        <v>30</v>
      </c>
      <c r="C29" s="45">
        <v>30</v>
      </c>
      <c r="D29" s="45" t="s">
        <v>12</v>
      </c>
      <c r="E29" s="51">
        <v>1.84</v>
      </c>
      <c r="F29" s="40">
        <f t="shared" si="0"/>
        <v>110.4</v>
      </c>
      <c r="G29" s="8">
        <f>(LOOKUP(A29,Code!C$2:D$7)+1)*F29</f>
        <v>112.7184</v>
      </c>
    </row>
    <row r="30" spans="1:7" x14ac:dyDescent="0.25">
      <c r="A30" s="50">
        <v>2</v>
      </c>
      <c r="B30" s="45" t="s">
        <v>31</v>
      </c>
      <c r="C30" s="45">
        <v>30</v>
      </c>
      <c r="D30" s="45" t="s">
        <v>12</v>
      </c>
      <c r="E30" s="51">
        <v>3.2</v>
      </c>
      <c r="F30" s="40">
        <f t="shared" si="0"/>
        <v>192</v>
      </c>
      <c r="G30" s="8">
        <f>(LOOKUP(A30,Code!C$2:D$7)+1)*F30</f>
        <v>196.03199999999998</v>
      </c>
    </row>
    <row r="31" spans="1:7" x14ac:dyDescent="0.25">
      <c r="A31" s="50">
        <v>2</v>
      </c>
      <c r="B31" s="45" t="s">
        <v>32</v>
      </c>
      <c r="C31" s="45">
        <v>90</v>
      </c>
      <c r="D31" s="45" t="s">
        <v>12</v>
      </c>
      <c r="E31" s="51">
        <v>0.89</v>
      </c>
      <c r="F31" s="40">
        <f t="shared" si="0"/>
        <v>160.19999999999999</v>
      </c>
      <c r="G31" s="8">
        <f>(LOOKUP(A31,Code!C$2:D$7)+1)*F31</f>
        <v>163.56419999999997</v>
      </c>
    </row>
    <row r="32" spans="1:7" x14ac:dyDescent="0.25">
      <c r="A32" s="53">
        <v>2</v>
      </c>
      <c r="B32" s="45" t="s">
        <v>33</v>
      </c>
      <c r="C32" s="45">
        <v>30</v>
      </c>
      <c r="D32" s="45" t="s">
        <v>12</v>
      </c>
      <c r="E32" s="51">
        <v>1.73</v>
      </c>
      <c r="F32" s="40">
        <f t="shared" si="0"/>
        <v>103.8</v>
      </c>
      <c r="G32" s="8">
        <f>(LOOKUP(A32,Code!C$2:D$7)+1)*F32</f>
        <v>105.97979999999998</v>
      </c>
    </row>
    <row r="33" spans="1:7" x14ac:dyDescent="0.25">
      <c r="A33" s="50">
        <v>2</v>
      </c>
      <c r="B33" s="45" t="s">
        <v>34</v>
      </c>
      <c r="C33" s="45">
        <v>30</v>
      </c>
      <c r="D33" s="45" t="s">
        <v>35</v>
      </c>
      <c r="E33" s="51">
        <v>3.12</v>
      </c>
      <c r="F33" s="40">
        <f t="shared" si="0"/>
        <v>187.20000000000002</v>
      </c>
      <c r="G33" s="8">
        <f>(LOOKUP(A33,Code!C$2:D$7)+1)*F33</f>
        <v>191.13120000000001</v>
      </c>
    </row>
    <row r="34" spans="1:7" x14ac:dyDescent="0.25">
      <c r="A34" s="50">
        <v>2</v>
      </c>
      <c r="B34" s="45" t="s">
        <v>36</v>
      </c>
      <c r="C34" s="45">
        <v>30</v>
      </c>
      <c r="D34" s="45" t="s">
        <v>35</v>
      </c>
      <c r="E34" s="51">
        <v>3.37</v>
      </c>
      <c r="F34" s="40">
        <f t="shared" si="0"/>
        <v>202.20000000000002</v>
      </c>
      <c r="G34" s="8">
        <f>(LOOKUP(A34,Code!C$2:D$7)+1)*F34</f>
        <v>206.4462</v>
      </c>
    </row>
    <row r="35" spans="1:7" x14ac:dyDescent="0.25">
      <c r="A35" s="53">
        <v>2</v>
      </c>
      <c r="B35" s="45" t="s">
        <v>37</v>
      </c>
      <c r="C35" s="45">
        <v>30</v>
      </c>
      <c r="D35" s="45" t="s">
        <v>35</v>
      </c>
      <c r="E35" s="51">
        <v>3.62</v>
      </c>
      <c r="F35" s="40">
        <f t="shared" si="0"/>
        <v>217.20000000000002</v>
      </c>
      <c r="G35" s="8">
        <f>(LOOKUP(A35,Code!C$2:D$7)+1)*F35</f>
        <v>221.7612</v>
      </c>
    </row>
    <row r="36" spans="1:7" x14ac:dyDescent="0.25">
      <c r="A36" s="50">
        <v>2</v>
      </c>
      <c r="B36" s="45" t="s">
        <v>38</v>
      </c>
      <c r="C36" s="45">
        <v>60</v>
      </c>
      <c r="D36" s="45" t="s">
        <v>8</v>
      </c>
      <c r="E36" s="51">
        <v>0.31</v>
      </c>
      <c r="F36" s="40">
        <f t="shared" si="0"/>
        <v>37.200000000000003</v>
      </c>
      <c r="G36" s="8">
        <f>(LOOKUP(A36,Code!C$2:D$7)+1)*F36</f>
        <v>37.981200000000001</v>
      </c>
    </row>
    <row r="37" spans="1:7" x14ac:dyDescent="0.25">
      <c r="A37" s="50">
        <v>2</v>
      </c>
      <c r="B37" s="45" t="s">
        <v>39</v>
      </c>
      <c r="C37" s="45">
        <v>60</v>
      </c>
      <c r="D37" s="45" t="s">
        <v>8</v>
      </c>
      <c r="E37" s="51">
        <v>0.36</v>
      </c>
      <c r="F37" s="40">
        <f t="shared" si="0"/>
        <v>43.199999999999996</v>
      </c>
      <c r="G37" s="8">
        <f>(LOOKUP(A37,Code!C$2:D$7)+1)*F37</f>
        <v>44.107199999999992</v>
      </c>
    </row>
    <row r="38" spans="1:7" x14ac:dyDescent="0.25">
      <c r="A38" s="53">
        <v>2</v>
      </c>
      <c r="B38" s="45" t="s">
        <v>40</v>
      </c>
      <c r="C38" s="45">
        <v>60</v>
      </c>
      <c r="D38" s="45" t="s">
        <v>8</v>
      </c>
      <c r="E38" s="51">
        <v>0.75</v>
      </c>
      <c r="F38" s="40">
        <f t="shared" si="0"/>
        <v>90</v>
      </c>
      <c r="G38" s="8">
        <f>(LOOKUP(A38,Code!C$2:D$7)+1)*F38</f>
        <v>91.889999999999986</v>
      </c>
    </row>
    <row r="39" spans="1:7" x14ac:dyDescent="0.25">
      <c r="A39" s="50">
        <v>2</v>
      </c>
      <c r="B39" s="45" t="s">
        <v>41</v>
      </c>
      <c r="C39" s="45">
        <v>30</v>
      </c>
      <c r="D39" s="45" t="s">
        <v>8</v>
      </c>
      <c r="E39" s="51">
        <v>1.41</v>
      </c>
      <c r="F39" s="40">
        <f t="shared" si="0"/>
        <v>84.6</v>
      </c>
      <c r="G39" s="8">
        <f>(LOOKUP(A39,Code!C$2:D$7)+1)*F39</f>
        <v>86.376599999999982</v>
      </c>
    </row>
    <row r="40" spans="1:7" x14ac:dyDescent="0.25">
      <c r="A40" s="50">
        <v>2</v>
      </c>
      <c r="B40" s="45" t="s">
        <v>42</v>
      </c>
      <c r="C40" s="45">
        <v>30</v>
      </c>
      <c r="D40" s="45" t="s">
        <v>8</v>
      </c>
      <c r="E40" s="51">
        <v>1.82</v>
      </c>
      <c r="F40" s="40">
        <f t="shared" si="0"/>
        <v>109.2</v>
      </c>
      <c r="G40" s="8">
        <f>(LOOKUP(A40,Code!C$2:D$7)+1)*F40</f>
        <v>111.49319999999999</v>
      </c>
    </row>
    <row r="41" spans="1:7" x14ac:dyDescent="0.25">
      <c r="A41" s="53">
        <v>2</v>
      </c>
      <c r="B41" s="45" t="s">
        <v>43</v>
      </c>
      <c r="C41" s="45">
        <v>30</v>
      </c>
      <c r="D41" s="45" t="s">
        <v>35</v>
      </c>
      <c r="E41" s="51">
        <v>3.13</v>
      </c>
      <c r="F41" s="40">
        <f t="shared" si="0"/>
        <v>187.79999999999998</v>
      </c>
      <c r="G41" s="8">
        <f>(LOOKUP(A41,Code!C$2:D$7)+1)*F41</f>
        <v>191.74379999999996</v>
      </c>
    </row>
    <row r="42" spans="1:7" x14ac:dyDescent="0.25">
      <c r="A42" s="50">
        <v>2</v>
      </c>
      <c r="B42" s="45" t="s">
        <v>44</v>
      </c>
      <c r="C42" s="45">
        <v>30</v>
      </c>
      <c r="D42" s="45" t="s">
        <v>35</v>
      </c>
      <c r="E42" s="51">
        <v>3.37</v>
      </c>
      <c r="F42" s="40">
        <f t="shared" si="0"/>
        <v>202.20000000000002</v>
      </c>
      <c r="G42" s="8">
        <f>(LOOKUP(A42,Code!C$2:D$7)+1)*F42</f>
        <v>206.4462</v>
      </c>
    </row>
    <row r="43" spans="1:7" x14ac:dyDescent="0.25">
      <c r="A43" s="50">
        <v>2</v>
      </c>
      <c r="B43" s="45" t="s">
        <v>45</v>
      </c>
      <c r="C43" s="45">
        <v>30</v>
      </c>
      <c r="D43" s="45" t="s">
        <v>35</v>
      </c>
      <c r="E43" s="51">
        <v>3.62</v>
      </c>
      <c r="F43" s="40">
        <f t="shared" si="0"/>
        <v>217.20000000000002</v>
      </c>
      <c r="G43" s="8">
        <f>(LOOKUP(A43,Code!C$2:D$7)+1)*F43</f>
        <v>221.7612</v>
      </c>
    </row>
    <row r="44" spans="1:7" x14ac:dyDescent="0.25">
      <c r="A44" s="53">
        <v>2</v>
      </c>
      <c r="B44" s="45" t="s">
        <v>46</v>
      </c>
      <c r="C44" s="45">
        <v>30</v>
      </c>
      <c r="D44" s="45" t="s">
        <v>35</v>
      </c>
      <c r="E44" s="51">
        <v>3.13</v>
      </c>
      <c r="F44" s="40">
        <f t="shared" si="0"/>
        <v>187.79999999999998</v>
      </c>
      <c r="G44" s="8">
        <f>(LOOKUP(A44,Code!C$2:D$7)+1)*F44</f>
        <v>191.74379999999996</v>
      </c>
    </row>
    <row r="45" spans="1:7" x14ac:dyDescent="0.25">
      <c r="A45" s="50">
        <v>2</v>
      </c>
      <c r="B45" s="45" t="s">
        <v>47</v>
      </c>
      <c r="C45" s="45">
        <v>30</v>
      </c>
      <c r="D45" s="45" t="s">
        <v>35</v>
      </c>
      <c r="E45" s="51">
        <v>3.37</v>
      </c>
      <c r="F45" s="40">
        <f t="shared" si="0"/>
        <v>202.20000000000002</v>
      </c>
      <c r="G45" s="8">
        <f>(LOOKUP(A45,Code!C$2:D$7)+1)*F45</f>
        <v>206.4462</v>
      </c>
    </row>
    <row r="46" spans="1:7" x14ac:dyDescent="0.25">
      <c r="A46" s="50">
        <v>2</v>
      </c>
      <c r="B46" s="45" t="s">
        <v>48</v>
      </c>
      <c r="C46" s="45">
        <v>30</v>
      </c>
      <c r="D46" s="45" t="s">
        <v>12</v>
      </c>
      <c r="E46" s="51">
        <v>0.27</v>
      </c>
      <c r="F46" s="40">
        <f t="shared" si="0"/>
        <v>16.200000000000003</v>
      </c>
      <c r="G46" s="8">
        <f>(LOOKUP(A46,Code!C$2:D$7)+1)*F46</f>
        <v>16.540200000000002</v>
      </c>
    </row>
    <row r="47" spans="1:7" x14ac:dyDescent="0.25">
      <c r="A47" s="53">
        <v>2</v>
      </c>
      <c r="B47" s="45" t="s">
        <v>49</v>
      </c>
      <c r="C47" s="45">
        <v>120</v>
      </c>
      <c r="D47" s="45" t="s">
        <v>12</v>
      </c>
      <c r="E47" s="51">
        <v>0.33</v>
      </c>
      <c r="F47" s="40">
        <f t="shared" si="0"/>
        <v>79.2</v>
      </c>
      <c r="G47" s="8">
        <f>(LOOKUP(A47,Code!C$2:D$7)+1)*F47</f>
        <v>80.863199999999992</v>
      </c>
    </row>
    <row r="48" spans="1:7" x14ac:dyDescent="0.25">
      <c r="A48" s="50">
        <v>2</v>
      </c>
      <c r="B48" s="45" t="s">
        <v>50</v>
      </c>
      <c r="C48" s="45">
        <v>60</v>
      </c>
      <c r="D48" s="45" t="s">
        <v>12</v>
      </c>
      <c r="E48" s="51">
        <v>0.59</v>
      </c>
      <c r="F48" s="40">
        <f t="shared" si="0"/>
        <v>70.8</v>
      </c>
      <c r="G48" s="8">
        <f>(LOOKUP(A48,Code!C$2:D$7)+1)*F48</f>
        <v>72.286799999999985</v>
      </c>
    </row>
    <row r="49" spans="1:7" x14ac:dyDescent="0.25">
      <c r="A49" s="50">
        <v>2</v>
      </c>
      <c r="B49" s="45" t="s">
        <v>51</v>
      </c>
      <c r="C49" s="45">
        <v>60</v>
      </c>
      <c r="D49" s="45" t="s">
        <v>12</v>
      </c>
      <c r="E49" s="51">
        <v>0.68</v>
      </c>
      <c r="F49" s="40">
        <f t="shared" si="0"/>
        <v>81.600000000000009</v>
      </c>
      <c r="G49" s="8">
        <f>(LOOKUP(A49,Code!C$2:D$7)+1)*F49</f>
        <v>83.313600000000008</v>
      </c>
    </row>
    <row r="50" spans="1:7" x14ac:dyDescent="0.25">
      <c r="A50" s="53">
        <v>2</v>
      </c>
      <c r="B50" s="45" t="s">
        <v>52</v>
      </c>
      <c r="C50" s="45">
        <v>60</v>
      </c>
      <c r="D50" s="45" t="s">
        <v>12</v>
      </c>
      <c r="E50" s="51">
        <v>0.69</v>
      </c>
      <c r="F50" s="40">
        <f t="shared" si="0"/>
        <v>82.8</v>
      </c>
      <c r="G50" s="8">
        <f>(LOOKUP(A50,Code!C$2:D$7)+1)*F50</f>
        <v>84.538799999999995</v>
      </c>
    </row>
    <row r="51" spans="1:7" ht="15.75" customHeight="1" x14ac:dyDescent="0.25">
      <c r="A51" s="50">
        <v>2</v>
      </c>
      <c r="B51" s="45" t="s">
        <v>53</v>
      </c>
      <c r="C51" s="45">
        <v>30</v>
      </c>
      <c r="D51" s="45" t="s">
        <v>12</v>
      </c>
      <c r="E51" s="51">
        <v>1.85</v>
      </c>
      <c r="F51" s="40">
        <f t="shared" si="0"/>
        <v>111</v>
      </c>
      <c r="G51" s="8">
        <f>(LOOKUP(A51,Code!C$2:D$7)+1)*F51</f>
        <v>113.33099999999999</v>
      </c>
    </row>
    <row r="52" spans="1:7" ht="15.75" customHeight="1" x14ac:dyDescent="0.25">
      <c r="A52" s="54">
        <v>3</v>
      </c>
      <c r="B52" s="45" t="s">
        <v>54</v>
      </c>
      <c r="C52" s="45">
        <v>28</v>
      </c>
      <c r="D52" s="45" t="s">
        <v>12</v>
      </c>
      <c r="E52" s="51">
        <v>1.76</v>
      </c>
      <c r="F52" s="40">
        <f t="shared" si="0"/>
        <v>147.84</v>
      </c>
      <c r="G52" s="8">
        <f>(LOOKUP(A52,Code!C$2:D$7)+1)*F52</f>
        <v>155.97119999999998</v>
      </c>
    </row>
    <row r="53" spans="1:7" x14ac:dyDescent="0.25">
      <c r="A53" s="55">
        <v>3</v>
      </c>
      <c r="B53" s="45" t="s">
        <v>55</v>
      </c>
      <c r="C53" s="45">
        <v>28</v>
      </c>
      <c r="D53" s="45" t="s">
        <v>12</v>
      </c>
      <c r="E53" s="51">
        <v>4.38</v>
      </c>
      <c r="F53" s="40">
        <f t="shared" si="0"/>
        <v>367.92</v>
      </c>
      <c r="G53" s="8">
        <f>(LOOKUP(A53,Code!C$2:D$7)+1)*F53</f>
        <v>388.15559999999999</v>
      </c>
    </row>
    <row r="54" spans="1:7" x14ac:dyDescent="0.25">
      <c r="A54" s="55">
        <v>3</v>
      </c>
      <c r="B54" s="45" t="s">
        <v>56</v>
      </c>
      <c r="C54" s="45">
        <v>28</v>
      </c>
      <c r="D54" s="45" t="s">
        <v>12</v>
      </c>
      <c r="E54" s="51">
        <v>3.76</v>
      </c>
      <c r="F54" s="40">
        <f t="shared" si="0"/>
        <v>315.84000000000003</v>
      </c>
      <c r="G54" s="8">
        <f>(LOOKUP(A54,Code!C$2:D$7)+1)*F54</f>
        <v>333.21120000000002</v>
      </c>
    </row>
    <row r="55" spans="1:7" x14ac:dyDescent="0.25">
      <c r="A55" s="54">
        <v>3</v>
      </c>
      <c r="B55" s="45" t="s">
        <v>57</v>
      </c>
      <c r="C55" s="45">
        <v>28</v>
      </c>
      <c r="D55" s="45" t="s">
        <v>12</v>
      </c>
      <c r="E55" s="51">
        <v>5.56</v>
      </c>
      <c r="F55" s="40">
        <f t="shared" si="0"/>
        <v>467.03999999999996</v>
      </c>
      <c r="G55" s="8">
        <f>(LOOKUP(A55,Code!C$2:D$7)+1)*F55</f>
        <v>492.72719999999993</v>
      </c>
    </row>
    <row r="56" spans="1:7" x14ac:dyDescent="0.25">
      <c r="A56" s="55">
        <v>3</v>
      </c>
      <c r="B56" s="45" t="s">
        <v>58</v>
      </c>
      <c r="C56" s="45">
        <v>28</v>
      </c>
      <c r="D56" s="45" t="s">
        <v>12</v>
      </c>
      <c r="E56" s="51">
        <v>7.36</v>
      </c>
      <c r="F56" s="40">
        <f t="shared" si="0"/>
        <v>618.24</v>
      </c>
      <c r="G56" s="8">
        <f>(LOOKUP(A56,Code!C$2:D$7)+1)*F56</f>
        <v>652.2432</v>
      </c>
    </row>
    <row r="57" spans="1:7" x14ac:dyDescent="0.25">
      <c r="A57" s="55">
        <v>3</v>
      </c>
      <c r="B57" s="45" t="s">
        <v>59</v>
      </c>
      <c r="C57" s="45">
        <v>28</v>
      </c>
      <c r="D57" s="45" t="s">
        <v>12</v>
      </c>
      <c r="E57" s="51">
        <v>2.76</v>
      </c>
      <c r="F57" s="40">
        <f t="shared" si="0"/>
        <v>231.84</v>
      </c>
      <c r="G57" s="8">
        <f>(LOOKUP(A57,Code!C$2:D$7)+1)*F57</f>
        <v>244.59119999999999</v>
      </c>
    </row>
    <row r="58" spans="1:7" x14ac:dyDescent="0.25">
      <c r="A58" s="54">
        <v>3</v>
      </c>
      <c r="B58" s="45" t="s">
        <v>60</v>
      </c>
      <c r="C58" s="45">
        <v>28</v>
      </c>
      <c r="D58" s="45" t="s">
        <v>12</v>
      </c>
      <c r="E58" s="51">
        <v>4.3600000000000003</v>
      </c>
      <c r="F58" s="40">
        <f t="shared" si="0"/>
        <v>366.24</v>
      </c>
      <c r="G58" s="8">
        <f>(LOOKUP(A58,Code!C$2:D$7)+1)*F58</f>
        <v>386.38319999999999</v>
      </c>
    </row>
    <row r="59" spans="1:7" x14ac:dyDescent="0.25">
      <c r="A59" s="55">
        <v>3</v>
      </c>
      <c r="B59" s="45" t="s">
        <v>61</v>
      </c>
      <c r="C59" s="45">
        <v>30</v>
      </c>
      <c r="D59" s="45" t="s">
        <v>12</v>
      </c>
      <c r="E59" s="51">
        <v>4.24</v>
      </c>
      <c r="F59" s="40">
        <f t="shared" si="0"/>
        <v>381.6</v>
      </c>
      <c r="G59" s="8">
        <f>(LOOKUP(A59,Code!C$2:D$7)+1)*F59</f>
        <v>402.58800000000002</v>
      </c>
    </row>
    <row r="60" spans="1:7" x14ac:dyDescent="0.25">
      <c r="A60" s="55">
        <v>3</v>
      </c>
      <c r="B60" s="45" t="s">
        <v>62</v>
      </c>
      <c r="C60" s="45">
        <v>30</v>
      </c>
      <c r="D60" s="45" t="s">
        <v>12</v>
      </c>
      <c r="E60" s="51">
        <v>5.7</v>
      </c>
      <c r="F60" s="40">
        <f t="shared" si="0"/>
        <v>513</v>
      </c>
      <c r="G60" s="8">
        <f>(LOOKUP(A60,Code!C$2:D$7)+1)*F60</f>
        <v>541.21499999999992</v>
      </c>
    </row>
    <row r="61" spans="1:7" x14ac:dyDescent="0.25">
      <c r="A61" s="54">
        <v>3</v>
      </c>
      <c r="B61" s="45" t="s">
        <v>63</v>
      </c>
      <c r="C61" s="45">
        <v>28</v>
      </c>
      <c r="D61" s="45" t="s">
        <v>12</v>
      </c>
      <c r="E61" s="51">
        <v>5.82</v>
      </c>
      <c r="F61" s="40">
        <f t="shared" si="0"/>
        <v>488.88</v>
      </c>
      <c r="G61" s="8">
        <f>(LOOKUP(A61,Code!C$2:D$7)+1)*F61</f>
        <v>515.76839999999993</v>
      </c>
    </row>
    <row r="62" spans="1:7" x14ac:dyDescent="0.25">
      <c r="A62" s="55">
        <v>3</v>
      </c>
      <c r="B62" s="45" t="s">
        <v>64</v>
      </c>
      <c r="C62" s="45">
        <v>28</v>
      </c>
      <c r="D62" s="45" t="s">
        <v>12</v>
      </c>
      <c r="E62" s="51">
        <v>3.81</v>
      </c>
      <c r="F62" s="40">
        <f t="shared" si="0"/>
        <v>320.04000000000002</v>
      </c>
      <c r="G62" s="8">
        <f>(LOOKUP(A62,Code!C$2:D$7)+1)*F62</f>
        <v>337.6422</v>
      </c>
    </row>
    <row r="63" spans="1:7" x14ac:dyDescent="0.25">
      <c r="A63" s="55">
        <v>3</v>
      </c>
      <c r="B63" s="45" t="s">
        <v>65</v>
      </c>
      <c r="C63" s="45">
        <v>28</v>
      </c>
      <c r="D63" s="45" t="s">
        <v>12</v>
      </c>
      <c r="E63" s="51">
        <v>4.72</v>
      </c>
      <c r="F63" s="40">
        <f t="shared" si="0"/>
        <v>396.48</v>
      </c>
      <c r="G63" s="8">
        <f>(LOOKUP(A63,Code!C$2:D$7)+1)*F63</f>
        <v>418.28640000000001</v>
      </c>
    </row>
    <row r="64" spans="1:7" x14ac:dyDescent="0.25">
      <c r="A64" s="54">
        <v>3</v>
      </c>
      <c r="B64" s="45" t="s">
        <v>66</v>
      </c>
      <c r="C64" s="45">
        <v>28</v>
      </c>
      <c r="D64" s="45" t="s">
        <v>12</v>
      </c>
      <c r="E64" s="51">
        <v>3.98</v>
      </c>
      <c r="F64" s="40">
        <f t="shared" si="0"/>
        <v>334.32</v>
      </c>
      <c r="G64" s="8">
        <f>(LOOKUP(A64,Code!C$2:D$7)+1)*F64</f>
        <v>352.70759999999996</v>
      </c>
    </row>
    <row r="65" spans="1:7" x14ac:dyDescent="0.25">
      <c r="A65" s="55">
        <v>3</v>
      </c>
      <c r="B65" s="45" t="s">
        <v>67</v>
      </c>
      <c r="C65" s="45">
        <v>28</v>
      </c>
      <c r="D65" s="45" t="s">
        <v>12</v>
      </c>
      <c r="E65" s="51">
        <v>5.13</v>
      </c>
      <c r="F65" s="40">
        <f t="shared" si="0"/>
        <v>430.91999999999996</v>
      </c>
      <c r="G65" s="8">
        <f>(LOOKUP(A65,Code!C$2:D$7)+1)*F65</f>
        <v>454.62059999999991</v>
      </c>
    </row>
    <row r="66" spans="1:7" x14ac:dyDescent="0.25">
      <c r="A66" s="55">
        <v>3</v>
      </c>
      <c r="B66" s="45" t="s">
        <v>68</v>
      </c>
      <c r="C66" s="45">
        <v>28</v>
      </c>
      <c r="D66" s="45" t="s">
        <v>12</v>
      </c>
      <c r="E66" s="51">
        <v>2.2000000000000002</v>
      </c>
      <c r="F66" s="40">
        <f t="shared" si="0"/>
        <v>184.8</v>
      </c>
      <c r="G66" s="8">
        <f>(LOOKUP(A66,Code!C$2:D$7)+1)*F66</f>
        <v>194.964</v>
      </c>
    </row>
    <row r="67" spans="1:7" x14ac:dyDescent="0.25">
      <c r="A67" s="54">
        <v>3</v>
      </c>
      <c r="B67" s="45" t="s">
        <v>69</v>
      </c>
      <c r="C67" s="45">
        <v>28</v>
      </c>
      <c r="D67" s="45" t="s">
        <v>12</v>
      </c>
      <c r="E67" s="51">
        <v>5.6</v>
      </c>
      <c r="F67" s="40">
        <f t="shared" si="0"/>
        <v>470.4</v>
      </c>
      <c r="G67" s="8">
        <f>(LOOKUP(A67,Code!C$2:D$7)+1)*F67</f>
        <v>496.27199999999993</v>
      </c>
    </row>
    <row r="68" spans="1:7" x14ac:dyDescent="0.25">
      <c r="A68" s="55">
        <v>3</v>
      </c>
      <c r="B68" s="45" t="s">
        <v>70</v>
      </c>
      <c r="C68" s="45">
        <v>28</v>
      </c>
      <c r="D68" s="45" t="s">
        <v>12</v>
      </c>
      <c r="E68" s="51">
        <v>1.96</v>
      </c>
      <c r="F68" s="40">
        <f t="shared" si="0"/>
        <v>164.64</v>
      </c>
      <c r="G68" s="8">
        <f>(LOOKUP(A68,Code!C$2:D$7)+1)*F68</f>
        <v>173.69519999999997</v>
      </c>
    </row>
    <row r="69" spans="1:7" ht="15.75" customHeight="1" x14ac:dyDescent="0.25">
      <c r="A69" s="55">
        <v>3</v>
      </c>
      <c r="B69" s="45" t="s">
        <v>71</v>
      </c>
      <c r="C69" s="45">
        <v>28</v>
      </c>
      <c r="D69" s="45" t="s">
        <v>12</v>
      </c>
      <c r="E69" s="51">
        <v>4.9400000000000004</v>
      </c>
      <c r="F69" s="40">
        <f t="shared" si="0"/>
        <v>414.96000000000004</v>
      </c>
      <c r="G69" s="8">
        <f>(LOOKUP(A69,Code!C$2:D$7)+1)*F69</f>
        <v>437.78280000000001</v>
      </c>
    </row>
    <row r="70" spans="1:7" ht="15.75" customHeight="1" x14ac:dyDescent="0.25">
      <c r="A70" s="54">
        <v>4</v>
      </c>
      <c r="B70" s="45" t="s">
        <v>72</v>
      </c>
      <c r="C70" s="45">
        <v>100</v>
      </c>
      <c r="D70" s="45" t="s">
        <v>12</v>
      </c>
      <c r="E70" s="51">
        <v>0.76</v>
      </c>
      <c r="F70" s="40">
        <f t="shared" si="0"/>
        <v>304</v>
      </c>
      <c r="G70" s="8">
        <f>(LOOKUP(A70,Code!C$2:D$7)+1)*F70</f>
        <v>313.42399999999998</v>
      </c>
    </row>
    <row r="71" spans="1:7" ht="15.75" customHeight="1" x14ac:dyDescent="0.25">
      <c r="A71" s="55">
        <v>4</v>
      </c>
      <c r="B71" s="45" t="s">
        <v>73</v>
      </c>
      <c r="C71" s="45">
        <v>30</v>
      </c>
      <c r="D71" s="45" t="s">
        <v>12</v>
      </c>
      <c r="E71" s="51">
        <v>3.27</v>
      </c>
      <c r="F71" s="40">
        <f t="shared" si="0"/>
        <v>392.4</v>
      </c>
      <c r="G71" s="8">
        <f>(LOOKUP(A71,Code!C$2:D$7)+1)*F71</f>
        <v>404.56439999999992</v>
      </c>
    </row>
    <row r="72" spans="1:7" ht="15.75" customHeight="1" x14ac:dyDescent="0.25">
      <c r="A72" s="54">
        <v>5</v>
      </c>
      <c r="B72" s="45" t="s">
        <v>30</v>
      </c>
      <c r="C72" s="45">
        <v>30</v>
      </c>
      <c r="D72" s="45" t="s">
        <v>12</v>
      </c>
      <c r="E72" s="51">
        <v>1.84</v>
      </c>
      <c r="F72" s="40">
        <f t="shared" si="0"/>
        <v>276</v>
      </c>
      <c r="G72" s="8">
        <f>(LOOKUP(A72,Code!C$2:D$7)+1)*F72</f>
        <v>281.79599999999999</v>
      </c>
    </row>
    <row r="73" spans="1:7" x14ac:dyDescent="0.25">
      <c r="A73" s="55">
        <v>5</v>
      </c>
      <c r="B73" s="45" t="s">
        <v>31</v>
      </c>
      <c r="C73" s="45">
        <v>30</v>
      </c>
      <c r="D73" s="45" t="s">
        <v>12</v>
      </c>
      <c r="E73" s="51">
        <v>3.2</v>
      </c>
      <c r="F73" s="40">
        <f t="shared" si="0"/>
        <v>480</v>
      </c>
      <c r="G73" s="8">
        <f>(LOOKUP(A73,Code!C$2:D$7)+1)*F73</f>
        <v>490.07999999999993</v>
      </c>
    </row>
    <row r="74" spans="1:7" x14ac:dyDescent="0.25">
      <c r="A74" s="54">
        <v>5</v>
      </c>
      <c r="B74" s="45" t="s">
        <v>74</v>
      </c>
      <c r="C74" s="45">
        <v>30</v>
      </c>
      <c r="D74" s="45" t="s">
        <v>12</v>
      </c>
      <c r="E74" s="51">
        <v>3.59</v>
      </c>
      <c r="F74" s="40">
        <f t="shared" si="0"/>
        <v>538.5</v>
      </c>
      <c r="G74" s="8">
        <f>(LOOKUP(A74,Code!C$2:D$7)+1)*F74</f>
        <v>549.80849999999998</v>
      </c>
    </row>
    <row r="75" spans="1:7" x14ac:dyDescent="0.25">
      <c r="A75" s="55">
        <v>5</v>
      </c>
      <c r="B75" s="45" t="s">
        <v>75</v>
      </c>
      <c r="C75" s="45">
        <v>40</v>
      </c>
      <c r="D75" s="45" t="s">
        <v>12</v>
      </c>
      <c r="E75" s="51">
        <v>0.28999999999999998</v>
      </c>
      <c r="F75" s="40">
        <f t="shared" si="0"/>
        <v>58</v>
      </c>
      <c r="G75" s="8">
        <f>(LOOKUP(A75,Code!C$2:D$7)+1)*F75</f>
        <v>59.217999999999996</v>
      </c>
    </row>
    <row r="76" spans="1:7" x14ac:dyDescent="0.25">
      <c r="A76" s="54">
        <v>5</v>
      </c>
      <c r="B76" s="45" t="s">
        <v>76</v>
      </c>
      <c r="C76" s="45">
        <v>30</v>
      </c>
      <c r="D76" s="45" t="s">
        <v>12</v>
      </c>
      <c r="E76" s="51">
        <v>0.61</v>
      </c>
      <c r="F76" s="40">
        <f t="shared" si="0"/>
        <v>91.5</v>
      </c>
      <c r="G76" s="8">
        <f>(LOOKUP(A76,Code!C$2:D$7)+1)*F76</f>
        <v>93.421499999999995</v>
      </c>
    </row>
    <row r="77" spans="1:7" x14ac:dyDescent="0.25">
      <c r="A77" s="55">
        <v>5</v>
      </c>
      <c r="B77" s="45" t="s">
        <v>77</v>
      </c>
      <c r="C77" s="45">
        <v>30</v>
      </c>
      <c r="D77" s="45" t="s">
        <v>12</v>
      </c>
      <c r="E77" s="51">
        <v>0.61</v>
      </c>
      <c r="F77" s="40">
        <f t="shared" si="0"/>
        <v>91.5</v>
      </c>
      <c r="G77" s="8">
        <f>(LOOKUP(A77,Code!C$2:D$7)+1)*F77</f>
        <v>93.421499999999995</v>
      </c>
    </row>
    <row r="78" spans="1:7" x14ac:dyDescent="0.25">
      <c r="A78" s="54">
        <v>5</v>
      </c>
      <c r="B78" s="45" t="s">
        <v>78</v>
      </c>
      <c r="C78" s="45">
        <v>30</v>
      </c>
      <c r="D78" s="45" t="s">
        <v>12</v>
      </c>
      <c r="E78" s="51">
        <v>1.84</v>
      </c>
      <c r="F78" s="40">
        <f t="shared" si="0"/>
        <v>276</v>
      </c>
      <c r="G78" s="8">
        <f>(LOOKUP(A78,Code!C$2:D$7)+1)*F78</f>
        <v>281.79599999999999</v>
      </c>
    </row>
    <row r="79" spans="1:7" x14ac:dyDescent="0.25">
      <c r="A79" s="55">
        <v>5</v>
      </c>
      <c r="B79" s="45" t="s">
        <v>79</v>
      </c>
      <c r="C79" s="45">
        <v>30</v>
      </c>
      <c r="D79" s="45" t="s">
        <v>12</v>
      </c>
      <c r="E79" s="51">
        <v>3.2</v>
      </c>
      <c r="F79" s="40">
        <f t="shared" si="0"/>
        <v>480</v>
      </c>
      <c r="G79" s="8">
        <f>(LOOKUP(A79,Code!C$2:D$7)+1)*F79</f>
        <v>490.07999999999993</v>
      </c>
    </row>
    <row r="80" spans="1:7" x14ac:dyDescent="0.25">
      <c r="A80" s="54">
        <v>5</v>
      </c>
      <c r="B80" s="45" t="s">
        <v>80</v>
      </c>
      <c r="C80" s="45">
        <v>30</v>
      </c>
      <c r="D80" s="45" t="s">
        <v>12</v>
      </c>
      <c r="E80" s="51">
        <v>2.58</v>
      </c>
      <c r="F80" s="40">
        <f t="shared" si="0"/>
        <v>387</v>
      </c>
      <c r="G80" s="8">
        <f>(LOOKUP(A80,Code!C$2:D$7)+1)*F80</f>
        <v>395.12699999999995</v>
      </c>
    </row>
    <row r="81" spans="1:7" ht="15.75" customHeight="1" x14ac:dyDescent="0.25">
      <c r="A81" s="55">
        <v>5</v>
      </c>
      <c r="B81" s="45" t="s">
        <v>81</v>
      </c>
      <c r="C81" s="45">
        <v>60</v>
      </c>
      <c r="D81" s="45" t="s">
        <v>8</v>
      </c>
      <c r="E81" s="51">
        <v>2.1800000000000002</v>
      </c>
      <c r="F81" s="40">
        <f t="shared" si="0"/>
        <v>654</v>
      </c>
      <c r="G81" s="8">
        <f>(LOOKUP(A81,Code!C$2:D$7)+1)*F81</f>
        <v>667.73399999999992</v>
      </c>
    </row>
    <row r="82" spans="1:7" ht="15.75" customHeight="1" x14ac:dyDescent="0.25">
      <c r="A82" s="54">
        <v>6</v>
      </c>
      <c r="B82" s="45" t="s">
        <v>82</v>
      </c>
      <c r="C82" s="45">
        <v>50</v>
      </c>
      <c r="D82" s="45" t="s">
        <v>12</v>
      </c>
      <c r="E82" s="51">
        <v>0.49</v>
      </c>
      <c r="F82" s="40">
        <f t="shared" si="0"/>
        <v>147</v>
      </c>
      <c r="G82" s="8">
        <f>(LOOKUP(A82,Code!C$2:D$7)+1)*F82</f>
        <v>151.55699999999999</v>
      </c>
    </row>
    <row r="83" spans="1:7" x14ac:dyDescent="0.25">
      <c r="A83" s="55">
        <v>6</v>
      </c>
      <c r="B83" s="45" t="s">
        <v>83</v>
      </c>
      <c r="C83" s="45">
        <v>28</v>
      </c>
      <c r="D83" s="45" t="s">
        <v>12</v>
      </c>
      <c r="E83" s="51">
        <v>3.1</v>
      </c>
      <c r="F83" s="40">
        <f t="shared" si="0"/>
        <v>520.79999999999995</v>
      </c>
      <c r="G83" s="8">
        <f>(LOOKUP(A83,Code!C$2:D$7)+1)*F83</f>
        <v>536.94479999999987</v>
      </c>
    </row>
    <row r="84" spans="1:7" x14ac:dyDescent="0.25">
      <c r="A84" s="54">
        <v>6</v>
      </c>
      <c r="B84" s="45" t="s">
        <v>84</v>
      </c>
      <c r="C84" s="45">
        <v>28</v>
      </c>
      <c r="D84" s="45" t="s">
        <v>12</v>
      </c>
      <c r="E84" s="51">
        <v>2.65</v>
      </c>
      <c r="F84" s="40">
        <f t="shared" si="0"/>
        <v>445.20000000000005</v>
      </c>
      <c r="G84" s="8">
        <f>(LOOKUP(A84,Code!C$2:D$7)+1)*F84</f>
        <v>459.00119999999998</v>
      </c>
    </row>
    <row r="85" spans="1:7" x14ac:dyDescent="0.25">
      <c r="A85" s="55">
        <v>6</v>
      </c>
      <c r="B85" s="45" t="s">
        <v>85</v>
      </c>
      <c r="C85" s="45">
        <v>28</v>
      </c>
      <c r="D85" s="45" t="s">
        <v>12</v>
      </c>
      <c r="E85" s="51">
        <v>3.76</v>
      </c>
      <c r="F85" s="40">
        <f t="shared" si="0"/>
        <v>631.68000000000006</v>
      </c>
      <c r="G85" s="8">
        <f>(LOOKUP(A85,Code!C$2:D$7)+1)*F85</f>
        <v>651.26207999999997</v>
      </c>
    </row>
    <row r="86" spans="1:7" x14ac:dyDescent="0.25">
      <c r="A86" s="54">
        <v>6</v>
      </c>
      <c r="B86" s="45" t="s">
        <v>86</v>
      </c>
      <c r="C86" s="45">
        <v>28</v>
      </c>
      <c r="D86" s="45" t="s">
        <v>12</v>
      </c>
      <c r="E86" s="51">
        <v>3.76</v>
      </c>
      <c r="F86" s="40">
        <f t="shared" si="0"/>
        <v>631.68000000000006</v>
      </c>
      <c r="G86" s="8">
        <f>(LOOKUP(A86,Code!C$2:D$7)+1)*F86</f>
        <v>651.26207999999997</v>
      </c>
    </row>
    <row r="87" spans="1:7" x14ac:dyDescent="0.25">
      <c r="A87" s="55">
        <v>6</v>
      </c>
      <c r="B87" s="45" t="s">
        <v>87</v>
      </c>
      <c r="C87" s="45">
        <v>28</v>
      </c>
      <c r="D87" s="45" t="s">
        <v>12</v>
      </c>
      <c r="E87" s="51">
        <v>3.76</v>
      </c>
      <c r="F87" s="40">
        <f t="shared" si="0"/>
        <v>631.68000000000006</v>
      </c>
      <c r="G87" s="8">
        <f>(LOOKUP(A87,Code!C$2:D$7)+1)*F87</f>
        <v>651.26207999999997</v>
      </c>
    </row>
    <row r="88" spans="1:7" x14ac:dyDescent="0.25">
      <c r="A88" s="54">
        <v>6</v>
      </c>
      <c r="B88" s="45" t="s">
        <v>88</v>
      </c>
      <c r="C88" s="45">
        <v>20</v>
      </c>
      <c r="D88" s="45" t="s">
        <v>12</v>
      </c>
      <c r="E88" s="51">
        <v>1.92</v>
      </c>
      <c r="F88" s="40">
        <f t="shared" si="0"/>
        <v>230.39999999999998</v>
      </c>
      <c r="G88" s="8">
        <f>(LOOKUP(A88,Code!C$2:D$7)+1)*F88</f>
        <v>237.54239999999996</v>
      </c>
    </row>
    <row r="89" spans="1:7" x14ac:dyDescent="0.25">
      <c r="A89" s="55">
        <v>6</v>
      </c>
      <c r="B89" s="45" t="s">
        <v>89</v>
      </c>
      <c r="C89" s="45">
        <v>30</v>
      </c>
      <c r="D89" s="45" t="s">
        <v>12</v>
      </c>
      <c r="E89" s="51">
        <v>3.21</v>
      </c>
      <c r="F89" s="40">
        <f t="shared" si="0"/>
        <v>577.79999999999995</v>
      </c>
      <c r="G89" s="8">
        <f>(LOOKUP(A89,Code!C$2:D$7)+1)*F89</f>
        <v>595.71179999999993</v>
      </c>
    </row>
    <row r="90" spans="1:7" x14ac:dyDescent="0.25">
      <c r="A90" s="54">
        <v>6</v>
      </c>
      <c r="B90" s="45" t="s">
        <v>90</v>
      </c>
      <c r="C90" s="45">
        <v>28</v>
      </c>
      <c r="D90" s="45" t="s">
        <v>12</v>
      </c>
      <c r="E90" s="51">
        <v>1.04</v>
      </c>
      <c r="F90" s="40">
        <f t="shared" si="0"/>
        <v>174.72</v>
      </c>
      <c r="G90" s="8">
        <f>(LOOKUP(A90,Code!C$2:D$7)+1)*F90</f>
        <v>180.13631999999998</v>
      </c>
    </row>
    <row r="91" spans="1:7" x14ac:dyDescent="0.25">
      <c r="A91" s="55">
        <v>6</v>
      </c>
      <c r="B91" s="45" t="s">
        <v>91</v>
      </c>
      <c r="C91" s="45">
        <v>28</v>
      </c>
      <c r="D91" s="45" t="s">
        <v>12</v>
      </c>
      <c r="E91" s="51">
        <v>1.91</v>
      </c>
      <c r="F91" s="40">
        <f t="shared" si="0"/>
        <v>320.88</v>
      </c>
      <c r="G91" s="8">
        <f>(LOOKUP(A91,Code!C$2:D$7)+1)*F91</f>
        <v>330.82727999999997</v>
      </c>
    </row>
    <row r="92" spans="1:7" x14ac:dyDescent="0.25">
      <c r="A92" s="54">
        <v>6</v>
      </c>
      <c r="B92" s="45" t="s">
        <v>92</v>
      </c>
      <c r="C92" s="45">
        <v>28</v>
      </c>
      <c r="D92" s="45" t="s">
        <v>12</v>
      </c>
      <c r="E92" s="51">
        <v>1.41</v>
      </c>
      <c r="F92" s="40">
        <f t="shared" si="0"/>
        <v>236.88</v>
      </c>
      <c r="G92" s="8">
        <f>(LOOKUP(A92,Code!C$2:D$7)+1)*F92</f>
        <v>244.22327999999999</v>
      </c>
    </row>
    <row r="93" spans="1:7" ht="15.75" customHeight="1" thickBot="1" x14ac:dyDescent="0.3">
      <c r="A93" s="56">
        <v>6</v>
      </c>
      <c r="B93" s="57" t="s">
        <v>93</v>
      </c>
      <c r="C93" s="57">
        <v>28</v>
      </c>
      <c r="D93" s="57" t="s">
        <v>12</v>
      </c>
      <c r="E93" s="13">
        <v>2.65</v>
      </c>
      <c r="F93" s="58">
        <f>(E93*C93)</f>
        <v>74.2</v>
      </c>
      <c r="G93" s="59">
        <f>(LOOKUP(A93,Code!C$2:D$7)+1)*F93</f>
        <v>76.500199999999992</v>
      </c>
    </row>
    <row r="94" spans="1:7" ht="15.75" customHeight="1" thickTop="1" x14ac:dyDescent="0.25"/>
    <row r="95" spans="1:7" ht="15.75" customHeight="1" x14ac:dyDescent="0.25"/>
    <row r="96" spans="1:7" ht="16.5" customHeight="1" x14ac:dyDescent="0.25">
      <c r="A96" s="60"/>
      <c r="B96" s="60"/>
      <c r="C96" s="60"/>
      <c r="D96" s="60"/>
    </row>
    <row r="97" spans="1:8" ht="15.75" customHeight="1" x14ac:dyDescent="0.25">
      <c r="A97" s="61"/>
      <c r="B97" s="62"/>
      <c r="C97" s="62"/>
      <c r="D97" s="63"/>
      <c r="F97" s="65"/>
      <c r="G97" s="65"/>
      <c r="H97" s="65"/>
    </row>
    <row r="98" spans="1:8" x14ac:dyDescent="0.25">
      <c r="A98" s="61"/>
      <c r="B98" s="62"/>
      <c r="C98" s="62"/>
      <c r="D98" s="64"/>
      <c r="F98" s="65"/>
      <c r="G98" s="65"/>
      <c r="H98" s="65"/>
    </row>
    <row r="99" spans="1:8" x14ac:dyDescent="0.25">
      <c r="A99" s="61"/>
      <c r="B99" s="62"/>
      <c r="C99" s="62"/>
      <c r="D99" s="63"/>
      <c r="F99" s="65"/>
      <c r="G99" s="65"/>
      <c r="H99" s="65"/>
    </row>
    <row r="100" spans="1:8" x14ac:dyDescent="0.25">
      <c r="A100" s="61"/>
      <c r="B100" s="62"/>
      <c r="C100" s="62"/>
      <c r="D100" s="63"/>
    </row>
    <row r="101" spans="1:8" x14ac:dyDescent="0.25">
      <c r="A101" s="61"/>
      <c r="B101" s="62"/>
      <c r="C101" s="62"/>
      <c r="D101" s="63"/>
    </row>
    <row r="102" spans="1:8" ht="15.75" customHeight="1" x14ac:dyDescent="0.25">
      <c r="A102" s="61"/>
      <c r="B102" s="62"/>
      <c r="C102" s="62"/>
      <c r="D102" s="63"/>
    </row>
    <row r="103" spans="1:8" ht="15.75" customHeight="1" x14ac:dyDescent="0.25">
      <c r="A103" s="65"/>
      <c r="B103" s="65"/>
      <c r="C103" s="65"/>
      <c r="D103" s="65"/>
    </row>
  </sheetData>
  <pageMargins left="0.7" right="0.7" top="0.75" bottom="0.75" header="0.3" footer="0.3"/>
  <pageSetup paperSize="9" orientation="portrait" horizontalDpi="30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G5" sqref="G5"/>
    </sheetView>
  </sheetViews>
  <sheetFormatPr baseColWidth="10" defaultColWidth="15.140625" defaultRowHeight="15" customHeight="1" x14ac:dyDescent="0.25"/>
  <cols>
    <col min="1" max="1" width="55.85546875" customWidth="1"/>
    <col min="2" max="2" width="16.85546875" customWidth="1"/>
    <col min="3" max="3" width="9.42578125" customWidth="1"/>
    <col min="4" max="4" width="14.42578125" customWidth="1"/>
    <col min="5" max="26" width="9.42578125" customWidth="1"/>
  </cols>
  <sheetData>
    <row r="1" spans="1:6" ht="16.5" customHeight="1" x14ac:dyDescent="0.25">
      <c r="A1" s="66" t="s">
        <v>94</v>
      </c>
      <c r="B1" s="67" t="s">
        <v>95</v>
      </c>
      <c r="C1" s="67" t="s">
        <v>96</v>
      </c>
      <c r="D1" s="68" t="s">
        <v>97</v>
      </c>
    </row>
    <row r="2" spans="1:6" ht="64.5" customHeight="1" x14ac:dyDescent="0.25">
      <c r="A2" s="23" t="s">
        <v>98</v>
      </c>
      <c r="B2" s="24" t="s">
        <v>99</v>
      </c>
      <c r="C2" s="24">
        <v>1</v>
      </c>
      <c r="D2" s="25">
        <v>5.5E-2</v>
      </c>
    </row>
    <row r="3" spans="1:6" ht="51" customHeight="1" x14ac:dyDescent="0.25">
      <c r="A3" s="23" t="s">
        <v>100</v>
      </c>
      <c r="B3" s="24" t="s">
        <v>101</v>
      </c>
      <c r="C3" s="24">
        <v>2</v>
      </c>
      <c r="D3" s="26">
        <v>2.1000000000000001E-2</v>
      </c>
      <c r="F3" s="65"/>
    </row>
    <row r="4" spans="1:6" ht="114.75" customHeight="1" x14ac:dyDescent="0.25">
      <c r="A4" s="23" t="s">
        <v>102</v>
      </c>
      <c r="B4" s="24" t="s">
        <v>103</v>
      </c>
      <c r="C4" s="24">
        <v>3</v>
      </c>
      <c r="D4" s="25">
        <v>5.5E-2</v>
      </c>
    </row>
    <row r="5" spans="1:6" ht="51" customHeight="1" x14ac:dyDescent="0.25">
      <c r="A5" s="23" t="s">
        <v>104</v>
      </c>
      <c r="B5" s="24" t="s">
        <v>105</v>
      </c>
      <c r="C5" s="24">
        <v>4</v>
      </c>
      <c r="D5" s="25">
        <v>3.1E-2</v>
      </c>
    </row>
    <row r="6" spans="1:6" ht="25.5" customHeight="1" x14ac:dyDescent="0.25">
      <c r="A6" s="23" t="s">
        <v>106</v>
      </c>
      <c r="B6" s="24" t="s">
        <v>107</v>
      </c>
      <c r="C6" s="24">
        <v>5</v>
      </c>
      <c r="D6" s="25">
        <v>2.1000000000000001E-2</v>
      </c>
    </row>
    <row r="7" spans="1:6" ht="26.25" customHeight="1" x14ac:dyDescent="0.25">
      <c r="A7" s="27" t="s">
        <v>108</v>
      </c>
      <c r="B7" s="28" t="s">
        <v>109</v>
      </c>
      <c r="C7" s="28">
        <v>6</v>
      </c>
      <c r="D7" s="29">
        <v>3.1E-2</v>
      </c>
    </row>
    <row r="8" spans="1:6" ht="15.75" customHeight="1" x14ac:dyDescent="0.2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workbookViewId="0">
      <selection activeCell="C11" sqref="C11"/>
    </sheetView>
  </sheetViews>
  <sheetFormatPr baseColWidth="10" defaultColWidth="15.140625" defaultRowHeight="15" customHeight="1" x14ac:dyDescent="0.25"/>
  <cols>
    <col min="1" max="1" width="9.42578125" customWidth="1"/>
    <col min="2" max="2" width="10.7109375" customWidth="1"/>
    <col min="3" max="3" width="14.140625" customWidth="1"/>
    <col min="4" max="26" width="9.42578125" customWidth="1"/>
  </cols>
  <sheetData>
    <row r="1" spans="1:6" ht="15" customHeight="1" thickBot="1" x14ac:dyDescent="0.3"/>
    <row r="2" spans="1:6" ht="15.75" thickBot="1" x14ac:dyDescent="0.3">
      <c r="A2" s="73" t="s">
        <v>96</v>
      </c>
      <c r="B2" s="72" t="s">
        <v>110</v>
      </c>
      <c r="C2" s="72" t="s">
        <v>111</v>
      </c>
      <c r="D2" s="72" t="s">
        <v>112</v>
      </c>
      <c r="E2" s="72" t="s">
        <v>113</v>
      </c>
    </row>
    <row r="3" spans="1:6" ht="15.75" thickBot="1" x14ac:dyDescent="0.3">
      <c r="A3" s="73">
        <v>3</v>
      </c>
      <c r="B3" s="69">
        <f>DSUM(Table!A$7:$G93,Table!F$7,A2:A3)</f>
        <v>6615.0000000000009</v>
      </c>
      <c r="C3" s="69">
        <f>DAVERAGE(Table!A$7:G$93,Table!F$7,A2:A3)</f>
        <v>367.50000000000006</v>
      </c>
      <c r="D3" s="69">
        <f>DMAX(Table!A$7:G$93,Table!G$7,A2:A3)</f>
        <v>652.2432</v>
      </c>
      <c r="E3" s="70">
        <f>DCOUNT(Table!A$7:G$93,Table!C$7,A2:A3)</f>
        <v>18</v>
      </c>
    </row>
    <row r="4" spans="1:6" ht="15" customHeight="1" thickBot="1" x14ac:dyDescent="0.3"/>
    <row r="5" spans="1:6" ht="15" customHeight="1" thickBot="1" x14ac:dyDescent="0.3">
      <c r="A5" s="74" t="s">
        <v>3</v>
      </c>
      <c r="B5" s="71" t="s">
        <v>110</v>
      </c>
      <c r="C5" s="71" t="s">
        <v>111</v>
      </c>
      <c r="D5" s="71" t="s">
        <v>112</v>
      </c>
      <c r="E5" s="71" t="s">
        <v>113</v>
      </c>
    </row>
    <row r="6" spans="1:6" ht="15" customHeight="1" thickBot="1" x14ac:dyDescent="0.3">
      <c r="A6" s="74" t="s">
        <v>114</v>
      </c>
      <c r="B6" s="140">
        <f>DSUM(Table!A$7:G$93,Table!F$7,Bilan!A5:A6)</f>
        <v>1603.8</v>
      </c>
      <c r="C6" s="140">
        <f>DAVERAGE(Table!A$7:G$93,Table!F$7,A5:A6)</f>
        <v>200.47499999999999</v>
      </c>
      <c r="D6" s="140">
        <f>DMAX(Table!A$7:G$93,Table!G$7,A5:A6)</f>
        <v>221.7612</v>
      </c>
      <c r="E6" s="70">
        <f>DCOUNT(Table!A$7:G$93,Table!C$7,A5:A6)</f>
        <v>8</v>
      </c>
    </row>
    <row r="7" spans="1:6" ht="15" customHeight="1" thickBot="1" x14ac:dyDescent="0.3"/>
    <row r="8" spans="1:6" ht="15" customHeight="1" thickBot="1" x14ac:dyDescent="0.3">
      <c r="A8" s="74" t="s">
        <v>115</v>
      </c>
      <c r="B8" s="74" t="s">
        <v>3</v>
      </c>
      <c r="C8" s="71" t="s">
        <v>110</v>
      </c>
      <c r="D8" s="71" t="s">
        <v>111</v>
      </c>
      <c r="E8" s="71" t="s">
        <v>112</v>
      </c>
      <c r="F8" s="71" t="s">
        <v>113</v>
      </c>
    </row>
    <row r="9" spans="1:6" ht="15" customHeight="1" thickBot="1" x14ac:dyDescent="0.3">
      <c r="A9" s="74">
        <v>1</v>
      </c>
      <c r="B9" s="74" t="s">
        <v>116</v>
      </c>
      <c r="C9" s="69">
        <f>DSUM(Table!A$7:G$93,Table!F$7,A8:A9)</f>
        <v>19638.3</v>
      </c>
      <c r="D9" s="69"/>
      <c r="E9" s="69"/>
      <c r="F9" s="70"/>
    </row>
    <row r="11" spans="1:6" ht="15" customHeight="1" x14ac:dyDescent="0.25">
      <c r="B11" s="30"/>
    </row>
  </sheetData>
  <pageMargins left="0.7" right="0.7" top="0.75" bottom="0.75" header="0.3" footer="0.3"/>
  <pageSetup paperSize="9" orientation="portrait" horizontalDpi="30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88"/>
  <sheetViews>
    <sheetView workbookViewId="0">
      <selection sqref="A1:G1"/>
    </sheetView>
  </sheetViews>
  <sheetFormatPr baseColWidth="10" defaultRowHeight="15" x14ac:dyDescent="0.25"/>
  <sheetData>
    <row r="1" spans="1:7" ht="40.5" thickTop="1" thickBot="1" x14ac:dyDescent="0.3">
      <c r="A1" s="34" t="s">
        <v>0</v>
      </c>
      <c r="B1" s="35" t="s">
        <v>1</v>
      </c>
      <c r="C1" s="36" t="s">
        <v>2</v>
      </c>
      <c r="D1" s="36" t="s">
        <v>3</v>
      </c>
      <c r="E1" s="37" t="s">
        <v>4</v>
      </c>
      <c r="F1" s="38" t="s">
        <v>5</v>
      </c>
      <c r="G1" s="39" t="s">
        <v>6</v>
      </c>
    </row>
    <row r="2" spans="1:7" ht="15.75" hidden="1" thickTop="1" x14ac:dyDescent="0.25">
      <c r="A2" s="18">
        <v>3</v>
      </c>
      <c r="B2" s="5" t="s">
        <v>55</v>
      </c>
      <c r="C2" s="5">
        <v>28</v>
      </c>
      <c r="D2" s="5" t="s">
        <v>12</v>
      </c>
      <c r="E2" s="6">
        <v>4.38</v>
      </c>
      <c r="F2" s="7">
        <f>(E2*C2)*A2</f>
        <v>367.92</v>
      </c>
      <c r="G2" s="8">
        <f>(LOOKUP(A2,Code!C$2:D$7)+1)*F2</f>
        <v>388.15559999999999</v>
      </c>
    </row>
    <row r="3" spans="1:7" ht="15.75" hidden="1" thickTop="1" x14ac:dyDescent="0.25">
      <c r="A3" s="19">
        <v>3</v>
      </c>
      <c r="B3" s="5" t="s">
        <v>54</v>
      </c>
      <c r="C3" s="5">
        <v>28</v>
      </c>
      <c r="D3" s="5" t="s">
        <v>12</v>
      </c>
      <c r="E3" s="6">
        <v>1.76</v>
      </c>
      <c r="F3" s="7">
        <f>(E3*C3)*A3</f>
        <v>147.84</v>
      </c>
      <c r="G3" s="8">
        <f>(LOOKUP(A3,Code!C$2:D$7)+1)*F3</f>
        <v>155.97119999999998</v>
      </c>
    </row>
    <row r="4" spans="1:7" ht="15.75" hidden="1" thickTop="1" x14ac:dyDescent="0.25">
      <c r="A4" s="16">
        <v>2</v>
      </c>
      <c r="B4" s="5" t="s">
        <v>30</v>
      </c>
      <c r="C4" s="5">
        <v>30</v>
      </c>
      <c r="D4" s="5" t="s">
        <v>12</v>
      </c>
      <c r="E4" s="6">
        <v>1.84</v>
      </c>
      <c r="F4" s="7">
        <f>(E4*C4)*A4</f>
        <v>110.4</v>
      </c>
      <c r="G4" s="8">
        <f>(LOOKUP(A4,Code!C$2:D$7)+1)*F4</f>
        <v>112.7184</v>
      </c>
    </row>
    <row r="5" spans="1:7" ht="15.75" hidden="1" thickTop="1" x14ac:dyDescent="0.25">
      <c r="A5" s="19">
        <v>5</v>
      </c>
      <c r="B5" s="5" t="s">
        <v>30</v>
      </c>
      <c r="C5" s="5">
        <v>30</v>
      </c>
      <c r="D5" s="5" t="s">
        <v>12</v>
      </c>
      <c r="E5" s="6">
        <v>1.84</v>
      </c>
      <c r="F5" s="7">
        <f>(E5*C5)*A5</f>
        <v>276</v>
      </c>
      <c r="G5" s="8">
        <f>(LOOKUP(A5,Code!C$2:D$7)+1)*F5</f>
        <v>281.79599999999999</v>
      </c>
    </row>
    <row r="6" spans="1:7" ht="15.75" hidden="1" thickTop="1" x14ac:dyDescent="0.25">
      <c r="A6" s="9">
        <v>2</v>
      </c>
      <c r="B6" s="5" t="s">
        <v>31</v>
      </c>
      <c r="C6" s="5">
        <v>30</v>
      </c>
      <c r="D6" s="5" t="s">
        <v>12</v>
      </c>
      <c r="E6" s="6">
        <v>3.2</v>
      </c>
      <c r="F6" s="7">
        <f>(E6*C6)*A6</f>
        <v>192</v>
      </c>
      <c r="G6" s="8">
        <f>(LOOKUP(A6,Code!C$2:D$7)+1)*F6</f>
        <v>196.03199999999998</v>
      </c>
    </row>
    <row r="7" spans="1:7" ht="15.75" hidden="1" thickTop="1" x14ac:dyDescent="0.25">
      <c r="A7" s="18">
        <v>5</v>
      </c>
      <c r="B7" s="5" t="s">
        <v>31</v>
      </c>
      <c r="C7" s="5">
        <v>30</v>
      </c>
      <c r="D7" s="5" t="s">
        <v>12</v>
      </c>
      <c r="E7" s="6">
        <v>3.2</v>
      </c>
      <c r="F7" s="7">
        <f>(E7*C7)*A7</f>
        <v>480</v>
      </c>
      <c r="G7" s="8">
        <f>(LOOKUP(A7,Code!C$2:D$7)+1)*F7</f>
        <v>490.07999999999993</v>
      </c>
    </row>
    <row r="8" spans="1:7" ht="15.75" hidden="1" thickTop="1" x14ac:dyDescent="0.25">
      <c r="A8" s="19">
        <v>3</v>
      </c>
      <c r="B8" s="5" t="s">
        <v>57</v>
      </c>
      <c r="C8" s="5">
        <v>28</v>
      </c>
      <c r="D8" s="5" t="s">
        <v>12</v>
      </c>
      <c r="E8" s="6">
        <v>5.56</v>
      </c>
      <c r="F8" s="7">
        <f>(E8*C8)*A8</f>
        <v>467.03999999999996</v>
      </c>
      <c r="G8" s="8">
        <f>(LOOKUP(A8,Code!C$2:D$7)+1)*F8</f>
        <v>492.72719999999993</v>
      </c>
    </row>
    <row r="9" spans="1:7" ht="15.75" hidden="1" thickTop="1" x14ac:dyDescent="0.25">
      <c r="A9" s="18">
        <v>3</v>
      </c>
      <c r="B9" s="5" t="s">
        <v>58</v>
      </c>
      <c r="C9" s="5">
        <v>28</v>
      </c>
      <c r="D9" s="5" t="s">
        <v>12</v>
      </c>
      <c r="E9" s="6">
        <v>7.36</v>
      </c>
      <c r="F9" s="7">
        <f>(E9*C9)*A9</f>
        <v>618.24</v>
      </c>
      <c r="G9" s="8">
        <f>(LOOKUP(A9,Code!C$2:D$7)+1)*F9</f>
        <v>652.2432</v>
      </c>
    </row>
    <row r="10" spans="1:7" ht="15.75" hidden="1" thickTop="1" x14ac:dyDescent="0.25">
      <c r="A10" s="18">
        <v>3</v>
      </c>
      <c r="B10" s="5" t="s">
        <v>56</v>
      </c>
      <c r="C10" s="5">
        <v>28</v>
      </c>
      <c r="D10" s="5" t="s">
        <v>12</v>
      </c>
      <c r="E10" s="6">
        <v>3.76</v>
      </c>
      <c r="F10" s="7">
        <f>(E10*C10)*A10</f>
        <v>315.84000000000003</v>
      </c>
      <c r="G10" s="8">
        <f>(LOOKUP(A10,Code!C$2:D$7)+1)*F10</f>
        <v>333.21120000000002</v>
      </c>
    </row>
    <row r="11" spans="1:7" ht="15.75" hidden="1" thickTop="1" x14ac:dyDescent="0.25">
      <c r="A11" s="19">
        <v>6</v>
      </c>
      <c r="B11" s="5" t="s">
        <v>82</v>
      </c>
      <c r="C11" s="5">
        <v>50</v>
      </c>
      <c r="D11" s="5" t="s">
        <v>12</v>
      </c>
      <c r="E11" s="6">
        <v>0.49</v>
      </c>
      <c r="F11" s="7">
        <f>(E11*C11)*A11</f>
        <v>147</v>
      </c>
      <c r="G11" s="8">
        <f>(LOOKUP(A11,Code!C$2:D$7)+1)*F11</f>
        <v>151.55699999999999</v>
      </c>
    </row>
    <row r="12" spans="1:7" ht="15.75" hidden="1" thickTop="1" x14ac:dyDescent="0.25">
      <c r="A12" s="19">
        <v>4</v>
      </c>
      <c r="B12" s="5" t="s">
        <v>72</v>
      </c>
      <c r="C12" s="5">
        <v>100</v>
      </c>
      <c r="D12" s="5" t="s">
        <v>12</v>
      </c>
      <c r="E12" s="6">
        <v>0.76</v>
      </c>
      <c r="F12" s="7">
        <f>(E12*C12)*A12</f>
        <v>304</v>
      </c>
      <c r="G12" s="8">
        <f>(LOOKUP(A12,Code!C$2:D$7)+1)*F12</f>
        <v>313.42399999999998</v>
      </c>
    </row>
    <row r="13" spans="1:7" ht="15.75" hidden="1" thickTop="1" x14ac:dyDescent="0.25">
      <c r="A13" s="18">
        <v>6</v>
      </c>
      <c r="B13" s="5" t="s">
        <v>83</v>
      </c>
      <c r="C13" s="5">
        <v>28</v>
      </c>
      <c r="D13" s="5" t="s">
        <v>12</v>
      </c>
      <c r="E13" s="6">
        <v>3.1</v>
      </c>
      <c r="F13" s="7">
        <f>(E13*C13)*A13</f>
        <v>520.79999999999995</v>
      </c>
      <c r="G13" s="8">
        <f>(LOOKUP(A13,Code!C$2:D$7)+1)*F13</f>
        <v>536.94479999999987</v>
      </c>
    </row>
    <row r="14" spans="1:7" ht="15.75" hidden="1" thickTop="1" x14ac:dyDescent="0.25">
      <c r="A14" s="4">
        <v>1</v>
      </c>
      <c r="B14" s="5" t="s">
        <v>7</v>
      </c>
      <c r="C14" s="5">
        <v>15</v>
      </c>
      <c r="D14" s="5" t="s">
        <v>8</v>
      </c>
      <c r="E14" s="6">
        <v>3.58</v>
      </c>
      <c r="F14" s="7">
        <f>(E14*C14)*A14</f>
        <v>53.7</v>
      </c>
      <c r="G14" s="8">
        <f>(LOOKUP(A14,Code!C$2:D$7)+1)*F14</f>
        <v>56.653500000000001</v>
      </c>
    </row>
    <row r="15" spans="1:7" ht="15.75" hidden="1" thickTop="1" x14ac:dyDescent="0.25">
      <c r="A15" s="19">
        <v>3</v>
      </c>
      <c r="B15" s="5" t="s">
        <v>60</v>
      </c>
      <c r="C15" s="5">
        <v>28</v>
      </c>
      <c r="D15" s="5" t="s">
        <v>12</v>
      </c>
      <c r="E15" s="6">
        <v>4.3600000000000003</v>
      </c>
      <c r="F15" s="7">
        <f>(E15*C15)*A15</f>
        <v>366.24</v>
      </c>
      <c r="G15" s="8">
        <f>(LOOKUP(A15,Code!C$2:D$7)+1)*F15</f>
        <v>386.38319999999999</v>
      </c>
    </row>
    <row r="16" spans="1:7" ht="15.75" hidden="1" thickTop="1" x14ac:dyDescent="0.25">
      <c r="A16" s="18">
        <v>3</v>
      </c>
      <c r="B16" s="5" t="s">
        <v>59</v>
      </c>
      <c r="C16" s="5">
        <v>28</v>
      </c>
      <c r="D16" s="5" t="s">
        <v>12</v>
      </c>
      <c r="E16" s="6">
        <v>2.76</v>
      </c>
      <c r="F16" s="7">
        <f>(E16*C16)*A16</f>
        <v>231.84</v>
      </c>
      <c r="G16" s="8">
        <f>(LOOKUP(A16,Code!C$2:D$7)+1)*F16</f>
        <v>244.59119999999999</v>
      </c>
    </row>
    <row r="17" spans="1:7" ht="15.75" hidden="1" thickTop="1" x14ac:dyDescent="0.25">
      <c r="A17" s="19">
        <v>5</v>
      </c>
      <c r="B17" s="5" t="s">
        <v>74</v>
      </c>
      <c r="C17" s="5">
        <v>30</v>
      </c>
      <c r="D17" s="5" t="s">
        <v>12</v>
      </c>
      <c r="E17" s="6">
        <v>3.59</v>
      </c>
      <c r="F17" s="7">
        <f>(E17*C17)*A17</f>
        <v>538.5</v>
      </c>
      <c r="G17" s="8">
        <f>(LOOKUP(A17,Code!C$2:D$7)+1)*F17</f>
        <v>549.80849999999998</v>
      </c>
    </row>
    <row r="18" spans="1:7" ht="15.75" hidden="1" thickTop="1" x14ac:dyDescent="0.25">
      <c r="A18" s="9">
        <v>2</v>
      </c>
      <c r="B18" s="5" t="s">
        <v>32</v>
      </c>
      <c r="C18" s="5">
        <v>90</v>
      </c>
      <c r="D18" s="5" t="s">
        <v>12</v>
      </c>
      <c r="E18" s="6">
        <v>0.89</v>
      </c>
      <c r="F18" s="7">
        <f>(E18*C18)*A18</f>
        <v>160.19999999999999</v>
      </c>
      <c r="G18" s="8">
        <f>(LOOKUP(A18,Code!C$2:D$7)+1)*F18</f>
        <v>163.56419999999997</v>
      </c>
    </row>
    <row r="19" spans="1:7" ht="15.75" hidden="1" thickTop="1" x14ac:dyDescent="0.25">
      <c r="A19" s="16">
        <v>2</v>
      </c>
      <c r="B19" s="5" t="s">
        <v>33</v>
      </c>
      <c r="C19" s="5">
        <v>30</v>
      </c>
      <c r="D19" s="5" t="s">
        <v>12</v>
      </c>
      <c r="E19" s="6">
        <v>1.73</v>
      </c>
      <c r="F19" s="7">
        <f>(E19*C19)*A19</f>
        <v>103.8</v>
      </c>
      <c r="G19" s="8">
        <f>(LOOKUP(A19,Code!C$2:D$7)+1)*F19</f>
        <v>105.97979999999998</v>
      </c>
    </row>
    <row r="20" spans="1:7" ht="15.75" hidden="1" thickTop="1" x14ac:dyDescent="0.25">
      <c r="A20" s="18">
        <v>3</v>
      </c>
      <c r="B20" s="5" t="s">
        <v>61</v>
      </c>
      <c r="C20" s="5">
        <v>30</v>
      </c>
      <c r="D20" s="5" t="s">
        <v>12</v>
      </c>
      <c r="E20" s="6">
        <v>4.24</v>
      </c>
      <c r="F20" s="7">
        <f>(E20*C20)*A20</f>
        <v>381.6</v>
      </c>
      <c r="G20" s="8">
        <f>(LOOKUP(A20,Code!C$2:D$7)+1)*F20</f>
        <v>402.58800000000002</v>
      </c>
    </row>
    <row r="21" spans="1:7" ht="15.75" hidden="1" thickTop="1" x14ac:dyDescent="0.25">
      <c r="A21" s="18">
        <v>3</v>
      </c>
      <c r="B21" s="5" t="s">
        <v>62</v>
      </c>
      <c r="C21" s="5">
        <v>30</v>
      </c>
      <c r="D21" s="5" t="s">
        <v>12</v>
      </c>
      <c r="E21" s="6">
        <v>5.7</v>
      </c>
      <c r="F21" s="7">
        <f>(E21*C21)*A21</f>
        <v>513</v>
      </c>
      <c r="G21" s="8">
        <f>(LOOKUP(A21,Code!C$2:D$7)+1)*F21</f>
        <v>541.21499999999992</v>
      </c>
    </row>
    <row r="22" spans="1:7" ht="16.5" hidden="1" thickTop="1" thickBot="1" x14ac:dyDescent="0.3">
      <c r="A22" s="33">
        <v>3</v>
      </c>
      <c r="B22" s="12" t="s">
        <v>63</v>
      </c>
      <c r="C22" s="12">
        <v>28</v>
      </c>
      <c r="D22" s="12" t="s">
        <v>12</v>
      </c>
      <c r="E22" s="13">
        <v>5.82</v>
      </c>
      <c r="F22" s="7">
        <f>(E22*C22)*A22</f>
        <v>488.88</v>
      </c>
      <c r="G22" s="8">
        <f>(LOOKUP(A22,Code!C$2:D$7)+1)*F22</f>
        <v>515.76839999999993</v>
      </c>
    </row>
    <row r="23" spans="1:7" ht="15.75" thickTop="1" x14ac:dyDescent="0.25">
      <c r="A23" s="32">
        <v>1</v>
      </c>
      <c r="B23" s="15" t="s">
        <v>9</v>
      </c>
      <c r="C23" s="15">
        <v>30</v>
      </c>
      <c r="D23" s="15" t="s">
        <v>10</v>
      </c>
      <c r="E23" s="8">
        <v>1.64</v>
      </c>
      <c r="F23" s="7">
        <f>(E23*C23)*A23</f>
        <v>49.199999999999996</v>
      </c>
      <c r="G23" s="8">
        <f>(LOOKUP(A23,Code!C$2:D$7)+1)*F23</f>
        <v>51.905999999999992</v>
      </c>
    </row>
    <row r="24" spans="1:7" hidden="1" x14ac:dyDescent="0.25">
      <c r="A24" s="9">
        <v>1</v>
      </c>
      <c r="B24" s="5" t="s">
        <v>11</v>
      </c>
      <c r="C24" s="5">
        <v>30</v>
      </c>
      <c r="D24" s="5" t="s">
        <v>12</v>
      </c>
      <c r="E24" s="6">
        <v>0.88</v>
      </c>
      <c r="F24" s="7">
        <f>(E24*C24)*A24</f>
        <v>26.4</v>
      </c>
      <c r="G24" s="8">
        <f>(LOOKUP(A24,Code!C$2:D$7)+1)*F24</f>
        <v>27.851999999999997</v>
      </c>
    </row>
    <row r="25" spans="1:7" hidden="1" x14ac:dyDescent="0.25">
      <c r="A25" s="19">
        <v>6</v>
      </c>
      <c r="B25" s="5" t="s">
        <v>84</v>
      </c>
      <c r="C25" s="5">
        <v>28</v>
      </c>
      <c r="D25" s="5" t="s">
        <v>12</v>
      </c>
      <c r="E25" s="6">
        <v>2.65</v>
      </c>
      <c r="F25" s="7">
        <f>(E25*C25)*A25</f>
        <v>445.20000000000005</v>
      </c>
      <c r="G25" s="8">
        <f>(LOOKUP(A25,Code!C$2:D$7)+1)*F25</f>
        <v>459.00119999999998</v>
      </c>
    </row>
    <row r="26" spans="1:7" hidden="1" x14ac:dyDescent="0.25">
      <c r="A26" s="18">
        <v>5</v>
      </c>
      <c r="B26" s="5" t="s">
        <v>75</v>
      </c>
      <c r="C26" s="5">
        <v>40</v>
      </c>
      <c r="D26" s="5" t="s">
        <v>12</v>
      </c>
      <c r="E26" s="6">
        <v>0.28999999999999998</v>
      </c>
      <c r="F26" s="7">
        <f>(E26*C26)*A26</f>
        <v>58</v>
      </c>
      <c r="G26" s="8">
        <f>(LOOKUP(A26,Code!C$2:D$7)+1)*F26</f>
        <v>59.217999999999996</v>
      </c>
    </row>
    <row r="27" spans="1:7" hidden="1" x14ac:dyDescent="0.25">
      <c r="A27" s="19">
        <v>5</v>
      </c>
      <c r="B27" s="5" t="s">
        <v>76</v>
      </c>
      <c r="C27" s="5">
        <v>30</v>
      </c>
      <c r="D27" s="5" t="s">
        <v>12</v>
      </c>
      <c r="E27" s="6">
        <v>0.61</v>
      </c>
      <c r="F27" s="7">
        <f>(E27*C27)*A27</f>
        <v>91.5</v>
      </c>
      <c r="G27" s="8">
        <f>(LOOKUP(A27,Code!C$2:D$7)+1)*F27</f>
        <v>93.421499999999995</v>
      </c>
    </row>
    <row r="28" spans="1:7" hidden="1" x14ac:dyDescent="0.25">
      <c r="A28" s="9">
        <v>2</v>
      </c>
      <c r="B28" s="5" t="s">
        <v>36</v>
      </c>
      <c r="C28" s="5">
        <v>30</v>
      </c>
      <c r="D28" s="5" t="s">
        <v>35</v>
      </c>
      <c r="E28" s="6">
        <v>3.37</v>
      </c>
      <c r="F28" s="7">
        <f>(E28*C28)*A28</f>
        <v>202.20000000000002</v>
      </c>
      <c r="G28" s="8">
        <f>(LOOKUP(A28,Code!C$2:D$7)+1)*F28</f>
        <v>206.4462</v>
      </c>
    </row>
    <row r="29" spans="1:7" hidden="1" x14ac:dyDescent="0.25">
      <c r="A29" s="16">
        <v>2</v>
      </c>
      <c r="B29" s="5" t="s">
        <v>37</v>
      </c>
      <c r="C29" s="5">
        <v>30</v>
      </c>
      <c r="D29" s="5" t="s">
        <v>35</v>
      </c>
      <c r="E29" s="6">
        <v>3.62</v>
      </c>
      <c r="F29" s="7">
        <f>(E29*C29)*A29</f>
        <v>217.20000000000002</v>
      </c>
      <c r="G29" s="8">
        <f>(LOOKUP(A29,Code!C$2:D$7)+1)*F29</f>
        <v>221.7612</v>
      </c>
    </row>
    <row r="30" spans="1:7" hidden="1" x14ac:dyDescent="0.25">
      <c r="A30" s="9">
        <v>2</v>
      </c>
      <c r="B30" s="5" t="s">
        <v>34</v>
      </c>
      <c r="C30" s="5">
        <v>30</v>
      </c>
      <c r="D30" s="5" t="s">
        <v>35</v>
      </c>
      <c r="E30" s="6">
        <v>3.12</v>
      </c>
      <c r="F30" s="7">
        <f>(E30*C30)*A30</f>
        <v>187.20000000000002</v>
      </c>
      <c r="G30" s="8">
        <f>(LOOKUP(A30,Code!C$2:D$7)+1)*F30</f>
        <v>191.13120000000001</v>
      </c>
    </row>
    <row r="31" spans="1:7" hidden="1" x14ac:dyDescent="0.25">
      <c r="A31" s="4">
        <v>1</v>
      </c>
      <c r="B31" s="5" t="s">
        <v>13</v>
      </c>
      <c r="C31" s="5">
        <v>30</v>
      </c>
      <c r="D31" s="5" t="s">
        <v>12</v>
      </c>
      <c r="E31" s="6">
        <v>1.58</v>
      </c>
      <c r="F31" s="7">
        <f>(E31*C31)*A31</f>
        <v>47.400000000000006</v>
      </c>
      <c r="G31" s="8">
        <f>(LOOKUP(A31,Code!C$2:D$7)+1)*F31</f>
        <v>50.007000000000005</v>
      </c>
    </row>
    <row r="32" spans="1:7" x14ac:dyDescent="0.25">
      <c r="A32" s="9">
        <v>1</v>
      </c>
      <c r="B32" s="10" t="s">
        <v>13</v>
      </c>
      <c r="C32" s="5">
        <v>20</v>
      </c>
      <c r="D32" s="5" t="s">
        <v>14</v>
      </c>
      <c r="E32" s="6">
        <v>1.82</v>
      </c>
      <c r="F32" s="7">
        <f>(E32*C32)*A32</f>
        <v>36.4</v>
      </c>
      <c r="G32" s="8">
        <f>(LOOKUP(A32,Code!C$2:D$7)+1)*F32</f>
        <v>38.401999999999994</v>
      </c>
    </row>
    <row r="33" spans="1:7" hidden="1" x14ac:dyDescent="0.25">
      <c r="A33" s="9">
        <v>1</v>
      </c>
      <c r="B33" s="5" t="s">
        <v>15</v>
      </c>
      <c r="C33" s="5">
        <v>30</v>
      </c>
      <c r="D33" s="5" t="s">
        <v>12</v>
      </c>
      <c r="E33" s="6">
        <v>1.66</v>
      </c>
      <c r="F33" s="7">
        <f>(E33*C33)*A33</f>
        <v>49.8</v>
      </c>
      <c r="G33" s="8">
        <f>(LOOKUP(A33,Code!C$2:D$7)+1)*F33</f>
        <v>52.538999999999994</v>
      </c>
    </row>
    <row r="34" spans="1:7" hidden="1" x14ac:dyDescent="0.25">
      <c r="A34" s="4">
        <v>1</v>
      </c>
      <c r="B34" s="5" t="s">
        <v>16</v>
      </c>
      <c r="C34" s="5">
        <v>30</v>
      </c>
      <c r="D34" s="5" t="s">
        <v>12</v>
      </c>
      <c r="E34" s="6">
        <v>2.99</v>
      </c>
      <c r="F34" s="7">
        <f>(E34*C34)*A34</f>
        <v>89.7</v>
      </c>
      <c r="G34" s="8">
        <f>(LOOKUP(A34,Code!C$2:D$7)+1)*F34</f>
        <v>94.633499999999998</v>
      </c>
    </row>
    <row r="35" spans="1:7" hidden="1" x14ac:dyDescent="0.25">
      <c r="A35" s="9">
        <v>1</v>
      </c>
      <c r="B35" s="5" t="s">
        <v>17</v>
      </c>
      <c r="C35" s="5">
        <v>30</v>
      </c>
      <c r="D35" s="5" t="s">
        <v>12</v>
      </c>
      <c r="E35" s="6">
        <v>1.53</v>
      </c>
      <c r="F35" s="7">
        <f>(E35*C35)*A35</f>
        <v>45.9</v>
      </c>
      <c r="G35" s="8">
        <f>(LOOKUP(A35,Code!C$2:D$7)+1)*F35</f>
        <v>48.424499999999995</v>
      </c>
    </row>
    <row r="36" spans="1:7" hidden="1" x14ac:dyDescent="0.25">
      <c r="A36" s="9">
        <v>1</v>
      </c>
      <c r="B36" s="5" t="s">
        <v>18</v>
      </c>
      <c r="C36" s="5">
        <v>20</v>
      </c>
      <c r="D36" s="5" t="s">
        <v>12</v>
      </c>
      <c r="E36" s="6">
        <v>2.65</v>
      </c>
      <c r="F36" s="7">
        <f>(E36*C36)*A36</f>
        <v>53</v>
      </c>
      <c r="G36" s="8">
        <f>(LOOKUP(A36,Code!C$2:D$7)+1)*F36</f>
        <v>55.914999999999999</v>
      </c>
    </row>
    <row r="37" spans="1:7" hidden="1" x14ac:dyDescent="0.25">
      <c r="A37" s="18">
        <v>3</v>
      </c>
      <c r="B37" s="5" t="s">
        <v>64</v>
      </c>
      <c r="C37" s="5">
        <v>28</v>
      </c>
      <c r="D37" s="5" t="s">
        <v>12</v>
      </c>
      <c r="E37" s="6">
        <v>3.81</v>
      </c>
      <c r="F37" s="7">
        <f>(E37*C37)*A37</f>
        <v>320.04000000000002</v>
      </c>
      <c r="G37" s="8">
        <f>(LOOKUP(A37,Code!C$2:D$7)+1)*F37</f>
        <v>337.6422</v>
      </c>
    </row>
    <row r="38" spans="1:7" hidden="1" x14ac:dyDescent="0.25">
      <c r="A38" s="18">
        <v>3</v>
      </c>
      <c r="B38" s="5" t="s">
        <v>65</v>
      </c>
      <c r="C38" s="5">
        <v>28</v>
      </c>
      <c r="D38" s="5" t="s">
        <v>12</v>
      </c>
      <c r="E38" s="6">
        <v>4.72</v>
      </c>
      <c r="F38" s="7">
        <f>(E38*C38)*A38</f>
        <v>396.48</v>
      </c>
      <c r="G38" s="8">
        <f>(LOOKUP(A38,Code!C$2:D$7)+1)*F38</f>
        <v>418.28640000000001</v>
      </c>
    </row>
    <row r="39" spans="1:7" hidden="1" x14ac:dyDescent="0.25">
      <c r="A39" s="4">
        <v>1</v>
      </c>
      <c r="B39" s="5" t="s">
        <v>19</v>
      </c>
      <c r="C39" s="5">
        <v>30</v>
      </c>
      <c r="D39" s="5" t="s">
        <v>12</v>
      </c>
      <c r="E39" s="6">
        <v>1.84</v>
      </c>
      <c r="F39" s="7">
        <f>(E39*C39)*A39</f>
        <v>55.2</v>
      </c>
      <c r="G39" s="8">
        <f>(LOOKUP(A39,Code!C$2:D$7)+1)*F39</f>
        <v>58.235999999999997</v>
      </c>
    </row>
    <row r="40" spans="1:7" hidden="1" x14ac:dyDescent="0.25">
      <c r="A40" s="18">
        <v>5</v>
      </c>
      <c r="B40" s="5" t="s">
        <v>77</v>
      </c>
      <c r="C40" s="5">
        <v>30</v>
      </c>
      <c r="D40" s="5" t="s">
        <v>12</v>
      </c>
      <c r="E40" s="6">
        <v>0.61</v>
      </c>
      <c r="F40" s="7">
        <f>(E40*C40)*A40</f>
        <v>91.5</v>
      </c>
      <c r="G40" s="8">
        <f>(LOOKUP(A40,Code!C$2:D$7)+1)*F40</f>
        <v>93.421499999999995</v>
      </c>
    </row>
    <row r="41" spans="1:7" hidden="1" x14ac:dyDescent="0.25">
      <c r="A41" s="18">
        <v>4</v>
      </c>
      <c r="B41" s="5" t="s">
        <v>73</v>
      </c>
      <c r="C41" s="5">
        <v>30</v>
      </c>
      <c r="D41" s="5" t="s">
        <v>12</v>
      </c>
      <c r="E41" s="6">
        <v>3.27</v>
      </c>
      <c r="F41" s="7">
        <f>(E41*C41)*A41</f>
        <v>392.4</v>
      </c>
      <c r="G41" s="8">
        <f>(LOOKUP(A41,Code!C$2:D$7)+1)*F41</f>
        <v>404.56439999999992</v>
      </c>
    </row>
    <row r="42" spans="1:7" hidden="1" x14ac:dyDescent="0.25">
      <c r="A42" s="19">
        <v>5</v>
      </c>
      <c r="B42" s="5" t="s">
        <v>78</v>
      </c>
      <c r="C42" s="5">
        <v>30</v>
      </c>
      <c r="D42" s="5" t="s">
        <v>12</v>
      </c>
      <c r="E42" s="6">
        <v>1.84</v>
      </c>
      <c r="F42" s="7">
        <f>(E42*C42)*A42</f>
        <v>276</v>
      </c>
      <c r="G42" s="8">
        <f>(LOOKUP(A42,Code!C$2:D$7)+1)*F42</f>
        <v>281.79599999999999</v>
      </c>
    </row>
    <row r="43" spans="1:7" hidden="1" x14ac:dyDescent="0.25">
      <c r="A43" s="18">
        <v>5</v>
      </c>
      <c r="B43" s="5" t="s">
        <v>79</v>
      </c>
      <c r="C43" s="5">
        <v>30</v>
      </c>
      <c r="D43" s="5" t="s">
        <v>12</v>
      </c>
      <c r="E43" s="6">
        <v>3.2</v>
      </c>
      <c r="F43" s="7">
        <f>(E43*C43)*A43</f>
        <v>480</v>
      </c>
      <c r="G43" s="8">
        <f>(LOOKUP(A43,Code!C$2:D$7)+1)*F43</f>
        <v>490.07999999999993</v>
      </c>
    </row>
    <row r="44" spans="1:7" hidden="1" x14ac:dyDescent="0.25">
      <c r="A44" s="19">
        <v>3</v>
      </c>
      <c r="B44" s="5" t="s">
        <v>66</v>
      </c>
      <c r="C44" s="5">
        <v>28</v>
      </c>
      <c r="D44" s="5" t="s">
        <v>12</v>
      </c>
      <c r="E44" s="6">
        <v>3.98</v>
      </c>
      <c r="F44" s="7">
        <f>(E44*C44)*A44</f>
        <v>334.32</v>
      </c>
      <c r="G44" s="8">
        <f>(LOOKUP(A44,Code!C$2:D$7)+1)*F44</f>
        <v>352.70759999999996</v>
      </c>
    </row>
    <row r="45" spans="1:7" ht="15.75" hidden="1" thickBot="1" x14ac:dyDescent="0.3">
      <c r="A45" s="20">
        <v>3</v>
      </c>
      <c r="B45" s="12" t="s">
        <v>67</v>
      </c>
      <c r="C45" s="12">
        <v>28</v>
      </c>
      <c r="D45" s="12" t="s">
        <v>12</v>
      </c>
      <c r="E45" s="13">
        <v>5.13</v>
      </c>
      <c r="F45" s="7">
        <f>(E45*C45)*A45</f>
        <v>430.91999999999996</v>
      </c>
      <c r="G45" s="8">
        <f>(LOOKUP(A45,Code!C$2:D$7)+1)*F45</f>
        <v>454.62059999999991</v>
      </c>
    </row>
    <row r="46" spans="1:7" hidden="1" x14ac:dyDescent="0.25">
      <c r="A46" s="17">
        <v>6</v>
      </c>
      <c r="B46" s="15" t="s">
        <v>86</v>
      </c>
      <c r="C46" s="15">
        <v>28</v>
      </c>
      <c r="D46" s="15" t="s">
        <v>12</v>
      </c>
      <c r="E46" s="8">
        <v>3.76</v>
      </c>
      <c r="F46" s="7">
        <f>(E46*C46)*A46</f>
        <v>631.68000000000006</v>
      </c>
      <c r="G46" s="8">
        <f>(LOOKUP(A46,Code!C$2:D$7)+1)*F46</f>
        <v>651.26207999999997</v>
      </c>
    </row>
    <row r="47" spans="1:7" hidden="1" x14ac:dyDescent="0.25">
      <c r="A47" s="18">
        <v>6</v>
      </c>
      <c r="B47" s="5" t="s">
        <v>87</v>
      </c>
      <c r="C47" s="5">
        <v>28</v>
      </c>
      <c r="D47" s="5" t="s">
        <v>12</v>
      </c>
      <c r="E47" s="6">
        <v>3.76</v>
      </c>
      <c r="F47" s="7">
        <f>(E47*C47)*A47</f>
        <v>631.68000000000006</v>
      </c>
      <c r="G47" s="8">
        <f>(LOOKUP(A47,Code!C$2:D$7)+1)*F47</f>
        <v>651.26207999999997</v>
      </c>
    </row>
    <row r="48" spans="1:7" hidden="1" x14ac:dyDescent="0.25">
      <c r="A48" s="18">
        <v>6</v>
      </c>
      <c r="B48" s="5" t="s">
        <v>85</v>
      </c>
      <c r="C48" s="5">
        <v>28</v>
      </c>
      <c r="D48" s="5" t="s">
        <v>12</v>
      </c>
      <c r="E48" s="6">
        <v>3.76</v>
      </c>
      <c r="F48" s="7">
        <f>(E48*C48)*A48</f>
        <v>631.68000000000006</v>
      </c>
      <c r="G48" s="8">
        <f>(LOOKUP(A48,Code!C$2:D$7)+1)*F48</f>
        <v>651.26207999999997</v>
      </c>
    </row>
    <row r="49" spans="1:7" hidden="1" x14ac:dyDescent="0.25">
      <c r="A49" s="9">
        <v>2</v>
      </c>
      <c r="B49" s="5" t="s">
        <v>38</v>
      </c>
      <c r="C49" s="5">
        <v>60</v>
      </c>
      <c r="D49" s="5" t="s">
        <v>8</v>
      </c>
      <c r="E49" s="6">
        <v>0.31</v>
      </c>
      <c r="F49" s="7">
        <f>(E49*C49)*A49</f>
        <v>37.200000000000003</v>
      </c>
      <c r="G49" s="8">
        <f>(LOOKUP(A49,Code!C$2:D$7)+1)*F49</f>
        <v>37.981200000000001</v>
      </c>
    </row>
    <row r="50" spans="1:7" hidden="1" x14ac:dyDescent="0.25">
      <c r="A50" s="9">
        <v>2</v>
      </c>
      <c r="B50" s="5" t="s">
        <v>39</v>
      </c>
      <c r="C50" s="5">
        <v>60</v>
      </c>
      <c r="D50" s="5" t="s">
        <v>8</v>
      </c>
      <c r="E50" s="6">
        <v>0.36</v>
      </c>
      <c r="F50" s="7">
        <f>(E50*C50)*A50</f>
        <v>43.199999999999996</v>
      </c>
      <c r="G50" s="8">
        <f>(LOOKUP(A50,Code!C$2:D$7)+1)*F50</f>
        <v>44.107199999999992</v>
      </c>
    </row>
    <row r="51" spans="1:7" hidden="1" x14ac:dyDescent="0.25">
      <c r="A51" s="16">
        <v>2</v>
      </c>
      <c r="B51" s="5" t="s">
        <v>40</v>
      </c>
      <c r="C51" s="5">
        <v>60</v>
      </c>
      <c r="D51" s="5" t="s">
        <v>8</v>
      </c>
      <c r="E51" s="6">
        <v>0.75</v>
      </c>
      <c r="F51" s="7">
        <f>(E51*C51)*A51</f>
        <v>90</v>
      </c>
      <c r="G51" s="8">
        <f>(LOOKUP(A51,Code!C$2:D$7)+1)*F51</f>
        <v>91.889999999999986</v>
      </c>
    </row>
    <row r="52" spans="1:7" hidden="1" x14ac:dyDescent="0.25">
      <c r="A52" s="9">
        <v>2</v>
      </c>
      <c r="B52" s="5" t="s">
        <v>41</v>
      </c>
      <c r="C52" s="5">
        <v>30</v>
      </c>
      <c r="D52" s="5" t="s">
        <v>8</v>
      </c>
      <c r="E52" s="6">
        <v>1.41</v>
      </c>
      <c r="F52" s="7">
        <f>(E52*C52)*A52</f>
        <v>84.6</v>
      </c>
      <c r="G52" s="8">
        <f>(LOOKUP(A52,Code!C$2:D$7)+1)*F52</f>
        <v>86.376599999999982</v>
      </c>
    </row>
    <row r="53" spans="1:7" hidden="1" x14ac:dyDescent="0.25">
      <c r="A53" s="9">
        <v>2</v>
      </c>
      <c r="B53" s="5" t="s">
        <v>42</v>
      </c>
      <c r="C53" s="5">
        <v>30</v>
      </c>
      <c r="D53" s="5" t="s">
        <v>8</v>
      </c>
      <c r="E53" s="6">
        <v>1.82</v>
      </c>
      <c r="F53" s="7">
        <f>(E53*C53)*A53</f>
        <v>109.2</v>
      </c>
      <c r="G53" s="8">
        <f>(LOOKUP(A53,Code!C$2:D$7)+1)*F53</f>
        <v>111.49319999999999</v>
      </c>
    </row>
    <row r="54" spans="1:7" hidden="1" x14ac:dyDescent="0.25">
      <c r="A54" s="9">
        <v>2</v>
      </c>
      <c r="B54" s="5" t="s">
        <v>44</v>
      </c>
      <c r="C54" s="5">
        <v>30</v>
      </c>
      <c r="D54" s="5" t="s">
        <v>35</v>
      </c>
      <c r="E54" s="6">
        <v>3.37</v>
      </c>
      <c r="F54" s="7">
        <f>(E54*C54)*A54</f>
        <v>202.20000000000002</v>
      </c>
      <c r="G54" s="8">
        <f>(LOOKUP(A54,Code!C$2:D$7)+1)*F54</f>
        <v>206.4462</v>
      </c>
    </row>
    <row r="55" spans="1:7" hidden="1" x14ac:dyDescent="0.25">
      <c r="A55" s="9">
        <v>2</v>
      </c>
      <c r="B55" s="5" t="s">
        <v>45</v>
      </c>
      <c r="C55" s="5">
        <v>30</v>
      </c>
      <c r="D55" s="5" t="s">
        <v>35</v>
      </c>
      <c r="E55" s="6">
        <v>3.62</v>
      </c>
      <c r="F55" s="7">
        <f>(E55*C55)*A55</f>
        <v>217.20000000000002</v>
      </c>
      <c r="G55" s="8">
        <f>(LOOKUP(A55,Code!C$2:D$7)+1)*F55</f>
        <v>221.7612</v>
      </c>
    </row>
    <row r="56" spans="1:7" hidden="1" x14ac:dyDescent="0.25">
      <c r="A56" s="16">
        <v>2</v>
      </c>
      <c r="B56" s="5" t="s">
        <v>43</v>
      </c>
      <c r="C56" s="5">
        <v>30</v>
      </c>
      <c r="D56" s="5" t="s">
        <v>35</v>
      </c>
      <c r="E56" s="6">
        <v>3.13</v>
      </c>
      <c r="F56" s="7">
        <f>(E56*C56)*A56</f>
        <v>187.79999999999998</v>
      </c>
      <c r="G56" s="8">
        <f>(LOOKUP(A56,Code!C$2:D$7)+1)*F56</f>
        <v>191.74379999999996</v>
      </c>
    </row>
    <row r="57" spans="1:7" hidden="1" x14ac:dyDescent="0.25">
      <c r="A57" s="9">
        <v>1</v>
      </c>
      <c r="B57" s="5" t="s">
        <v>20</v>
      </c>
      <c r="C57" s="5">
        <v>45</v>
      </c>
      <c r="D57" s="5" t="s">
        <v>12</v>
      </c>
      <c r="E57" s="6">
        <v>1.48</v>
      </c>
      <c r="F57" s="7">
        <f>(E57*C57)*A57</f>
        <v>66.599999999999994</v>
      </c>
      <c r="G57" s="8">
        <f>(LOOKUP(A57,Code!C$2:D$7)+1)*F57</f>
        <v>70.262999999999991</v>
      </c>
    </row>
    <row r="58" spans="1:7" hidden="1" x14ac:dyDescent="0.25">
      <c r="A58" s="9">
        <v>1</v>
      </c>
      <c r="B58" s="5" t="s">
        <v>20</v>
      </c>
      <c r="C58" s="5">
        <v>60</v>
      </c>
      <c r="D58" s="5" t="s">
        <v>8</v>
      </c>
      <c r="E58" s="6">
        <v>0.72</v>
      </c>
      <c r="F58" s="7">
        <f>(E58*C58)*A58</f>
        <v>43.199999999999996</v>
      </c>
      <c r="G58" s="8">
        <f>(LOOKUP(A58,Code!C$2:D$7)+1)*F58</f>
        <v>45.575999999999993</v>
      </c>
    </row>
    <row r="59" spans="1:7" x14ac:dyDescent="0.25">
      <c r="A59" s="4">
        <v>1</v>
      </c>
      <c r="B59" s="5" t="s">
        <v>20</v>
      </c>
      <c r="C59" s="5">
        <v>30</v>
      </c>
      <c r="D59" s="5" t="s">
        <v>14</v>
      </c>
      <c r="E59" s="6">
        <v>2.15</v>
      </c>
      <c r="F59" s="7">
        <f>(E59*C59)*A59</f>
        <v>64.5</v>
      </c>
      <c r="G59" s="8">
        <f>(LOOKUP(A59,Code!C$2:D$7)+1)*F59</f>
        <v>68.047499999999999</v>
      </c>
    </row>
    <row r="60" spans="1:7" ht="15.75" thickBot="1" x14ac:dyDescent="0.3">
      <c r="A60" s="139">
        <v>1</v>
      </c>
      <c r="B60" s="104" t="s">
        <v>20</v>
      </c>
      <c r="C60" s="104">
        <v>12</v>
      </c>
      <c r="D60" s="104" t="s">
        <v>21</v>
      </c>
      <c r="E60" s="105">
        <v>2.79</v>
      </c>
      <c r="F60" s="86">
        <f>(E60*C60)*A60</f>
        <v>33.480000000000004</v>
      </c>
      <c r="G60" s="59">
        <f>(LOOKUP(A60,Code!C$2:D$7)+1)*F60</f>
        <v>35.321400000000004</v>
      </c>
    </row>
    <row r="61" spans="1:7" hidden="1" x14ac:dyDescent="0.25">
      <c r="A61" s="32">
        <v>1</v>
      </c>
      <c r="B61" s="15" t="s">
        <v>22</v>
      </c>
      <c r="C61" s="15">
        <v>90</v>
      </c>
      <c r="D61" s="15" t="s">
        <v>12</v>
      </c>
      <c r="E61" s="8">
        <v>1.62</v>
      </c>
      <c r="F61" s="7">
        <f>(E61*C61)*A61</f>
        <v>145.80000000000001</v>
      </c>
      <c r="G61" s="8">
        <f>(LOOKUP(A61,Code!C$2:D$7)+1)*F61</f>
        <v>153.81900000000002</v>
      </c>
    </row>
    <row r="62" spans="1:7" hidden="1" x14ac:dyDescent="0.25">
      <c r="A62" s="19">
        <v>3</v>
      </c>
      <c r="B62" s="5" t="s">
        <v>69</v>
      </c>
      <c r="C62" s="5">
        <v>28</v>
      </c>
      <c r="D62" s="5" t="s">
        <v>12</v>
      </c>
      <c r="E62" s="6">
        <v>5.6</v>
      </c>
      <c r="F62" s="7">
        <f>(E62*C62)*A62</f>
        <v>470.4</v>
      </c>
      <c r="G62" s="8">
        <f>(LOOKUP(A62,Code!C$2:D$7)+1)*F62</f>
        <v>496.27199999999993</v>
      </c>
    </row>
    <row r="63" spans="1:7" ht="15.75" hidden="1" thickBot="1" x14ac:dyDescent="0.3">
      <c r="A63" s="20">
        <v>3</v>
      </c>
      <c r="B63" s="12" t="s">
        <v>68</v>
      </c>
      <c r="C63" s="12">
        <v>28</v>
      </c>
      <c r="D63" s="12" t="s">
        <v>12</v>
      </c>
      <c r="E63" s="13">
        <v>2.2000000000000002</v>
      </c>
      <c r="F63" s="7">
        <f>(E63*C63)*A63</f>
        <v>184.8</v>
      </c>
      <c r="G63" s="8">
        <f>(LOOKUP(A63,Code!C$2:D$7)+1)*F63</f>
        <v>194.964</v>
      </c>
    </row>
    <row r="64" spans="1:7" hidden="1" x14ac:dyDescent="0.25">
      <c r="A64" s="14">
        <v>2</v>
      </c>
      <c r="B64" s="15" t="s">
        <v>49</v>
      </c>
      <c r="C64" s="15">
        <v>120</v>
      </c>
      <c r="D64" s="15" t="s">
        <v>12</v>
      </c>
      <c r="E64" s="8">
        <v>0.33</v>
      </c>
      <c r="F64" s="7">
        <f>(E64*C64)*A64</f>
        <v>79.2</v>
      </c>
      <c r="G64" s="8">
        <f>(LOOKUP(A64,Code!C$2:D$7)+1)*F64</f>
        <v>80.863199999999992</v>
      </c>
    </row>
    <row r="65" spans="1:7" ht="15.75" hidden="1" thickBot="1" x14ac:dyDescent="0.3">
      <c r="A65" s="11">
        <v>2</v>
      </c>
      <c r="B65" s="12" t="s">
        <v>50</v>
      </c>
      <c r="C65" s="12">
        <v>60</v>
      </c>
      <c r="D65" s="12" t="s">
        <v>12</v>
      </c>
      <c r="E65" s="13">
        <v>0.59</v>
      </c>
      <c r="F65" s="7">
        <f>(E65*C65)*A65</f>
        <v>70.8</v>
      </c>
      <c r="G65" s="8">
        <f>(LOOKUP(A65,Code!C$2:D$7)+1)*F65</f>
        <v>72.286799999999985</v>
      </c>
    </row>
    <row r="66" spans="1:7" hidden="1" x14ac:dyDescent="0.25">
      <c r="A66" s="32">
        <v>2</v>
      </c>
      <c r="B66" s="15" t="s">
        <v>48</v>
      </c>
      <c r="C66" s="15">
        <v>30</v>
      </c>
      <c r="D66" s="15" t="s">
        <v>12</v>
      </c>
      <c r="E66" s="7">
        <v>0.27</v>
      </c>
      <c r="F66" s="7">
        <f>(E66*C66)*A66</f>
        <v>16.200000000000003</v>
      </c>
      <c r="G66" s="8">
        <f>(LOOKUP(A66,Code!C$2:D$7)+1)*F66</f>
        <v>16.540200000000002</v>
      </c>
    </row>
    <row r="67" spans="1:7" hidden="1" x14ac:dyDescent="0.25">
      <c r="A67" s="9">
        <v>2</v>
      </c>
      <c r="B67" s="5" t="s">
        <v>51</v>
      </c>
      <c r="C67" s="5">
        <v>60</v>
      </c>
      <c r="D67" s="5" t="s">
        <v>12</v>
      </c>
      <c r="E67" s="21">
        <v>0.68</v>
      </c>
      <c r="F67" s="7">
        <f>(E67*C67)*A67</f>
        <v>81.600000000000009</v>
      </c>
      <c r="G67" s="8">
        <f>(LOOKUP(A67,Code!C$2:D$7)+1)*F67</f>
        <v>83.313600000000008</v>
      </c>
    </row>
    <row r="68" spans="1:7" hidden="1" x14ac:dyDescent="0.25">
      <c r="A68" s="16">
        <v>2</v>
      </c>
      <c r="B68" s="5" t="s">
        <v>52</v>
      </c>
      <c r="C68" s="5">
        <v>60</v>
      </c>
      <c r="D68" s="5" t="s">
        <v>12</v>
      </c>
      <c r="E68" s="21">
        <v>0.69</v>
      </c>
      <c r="F68" s="7">
        <f>(E68*C68)*A68</f>
        <v>82.8</v>
      </c>
      <c r="G68" s="8">
        <f>(LOOKUP(A68,Code!C$2:D$7)+1)*F68</f>
        <v>84.538799999999995</v>
      </c>
    </row>
    <row r="69" spans="1:7" hidden="1" x14ac:dyDescent="0.25">
      <c r="A69" s="9">
        <v>2</v>
      </c>
      <c r="B69" s="5" t="s">
        <v>53</v>
      </c>
      <c r="C69" s="5">
        <v>30</v>
      </c>
      <c r="D69" s="5" t="s">
        <v>12</v>
      </c>
      <c r="E69" s="21">
        <v>1.85</v>
      </c>
      <c r="F69" s="7">
        <f>(E69*C69)*A69</f>
        <v>111</v>
      </c>
      <c r="G69" s="8">
        <f>(LOOKUP(A69,Code!C$2:D$7)+1)*F69</f>
        <v>113.33099999999999</v>
      </c>
    </row>
    <row r="70" spans="1:7" hidden="1" x14ac:dyDescent="0.25">
      <c r="A70" s="19">
        <v>5</v>
      </c>
      <c r="B70" s="5" t="s">
        <v>80</v>
      </c>
      <c r="C70" s="5">
        <v>30</v>
      </c>
      <c r="D70" s="5" t="s">
        <v>12</v>
      </c>
      <c r="E70" s="21">
        <v>2.58</v>
      </c>
      <c r="F70" s="7">
        <f>(E70*C70)*A70</f>
        <v>387</v>
      </c>
      <c r="G70" s="8">
        <f>(LOOKUP(A70,Code!C$2:D$7)+1)*F70</f>
        <v>395.12699999999995</v>
      </c>
    </row>
    <row r="71" spans="1:7" hidden="1" x14ac:dyDescent="0.25">
      <c r="A71" s="19">
        <v>6</v>
      </c>
      <c r="B71" s="5" t="s">
        <v>88</v>
      </c>
      <c r="C71" s="5">
        <v>20</v>
      </c>
      <c r="D71" s="5" t="s">
        <v>12</v>
      </c>
      <c r="E71" s="21">
        <v>1.92</v>
      </c>
      <c r="F71" s="7">
        <f>(E71*C71)*A71</f>
        <v>230.39999999999998</v>
      </c>
      <c r="G71" s="8">
        <f>(LOOKUP(A71,Code!C$2:D$7)+1)*F71</f>
        <v>237.54239999999996</v>
      </c>
    </row>
    <row r="72" spans="1:7" hidden="1" x14ac:dyDescent="0.25">
      <c r="A72" s="18">
        <v>6</v>
      </c>
      <c r="B72" s="5" t="s">
        <v>89</v>
      </c>
      <c r="C72" s="5">
        <v>30</v>
      </c>
      <c r="D72" s="5" t="s">
        <v>12</v>
      </c>
      <c r="E72" s="21">
        <v>3.21</v>
      </c>
      <c r="F72" s="7">
        <f>(E72*C72)*A72</f>
        <v>577.79999999999995</v>
      </c>
      <c r="G72" s="8">
        <f>(LOOKUP(A72,Code!C$2:D$7)+1)*F72</f>
        <v>595.71179999999993</v>
      </c>
    </row>
    <row r="73" spans="1:7" hidden="1" x14ac:dyDescent="0.25">
      <c r="A73" s="19">
        <v>6</v>
      </c>
      <c r="B73" s="5" t="s">
        <v>90</v>
      </c>
      <c r="C73" s="5">
        <v>28</v>
      </c>
      <c r="D73" s="5" t="s">
        <v>12</v>
      </c>
      <c r="E73" s="21">
        <v>1.04</v>
      </c>
      <c r="F73" s="7">
        <f>(E73*C73)*A73</f>
        <v>174.72</v>
      </c>
      <c r="G73" s="8">
        <f>(LOOKUP(A73,Code!C$2:D$7)+1)*F73</f>
        <v>180.13631999999998</v>
      </c>
    </row>
    <row r="74" spans="1:7" hidden="1" x14ac:dyDescent="0.25">
      <c r="A74" s="18">
        <v>6</v>
      </c>
      <c r="B74" s="5" t="s">
        <v>91</v>
      </c>
      <c r="C74" s="5">
        <v>28</v>
      </c>
      <c r="D74" s="5" t="s">
        <v>12</v>
      </c>
      <c r="E74" s="21">
        <v>1.91</v>
      </c>
      <c r="F74" s="7">
        <f>(E74*C74)*A74</f>
        <v>320.88</v>
      </c>
      <c r="G74" s="8">
        <f>(LOOKUP(A74,Code!C$2:D$7)+1)*F74</f>
        <v>330.82727999999997</v>
      </c>
    </row>
    <row r="75" spans="1:7" ht="15.75" hidden="1" thickBot="1" x14ac:dyDescent="0.3">
      <c r="A75" s="20">
        <v>5</v>
      </c>
      <c r="B75" s="12" t="s">
        <v>81</v>
      </c>
      <c r="C75" s="12">
        <v>60</v>
      </c>
      <c r="D75" s="12" t="s">
        <v>8</v>
      </c>
      <c r="E75" s="22">
        <v>2.1800000000000002</v>
      </c>
      <c r="F75" s="7">
        <f>(E75*C75)*A75</f>
        <v>654</v>
      </c>
      <c r="G75" s="8">
        <f>(LOOKUP(A75,Code!C$2:D$7)+1)*F75</f>
        <v>667.73399999999992</v>
      </c>
    </row>
    <row r="76" spans="1:7" hidden="1" x14ac:dyDescent="0.25">
      <c r="A76" s="31">
        <v>1</v>
      </c>
      <c r="B76" s="15" t="s">
        <v>23</v>
      </c>
      <c r="C76" s="15">
        <v>60</v>
      </c>
      <c r="D76" s="15" t="s">
        <v>24</v>
      </c>
      <c r="E76" s="8">
        <v>3.34</v>
      </c>
      <c r="F76" s="7">
        <f>(E76*C76)*A76</f>
        <v>200.39999999999998</v>
      </c>
      <c r="G76" s="8">
        <f>(LOOKUP(A76,Code!C$2:D$7)+1)*F76</f>
        <v>211.42199999999997</v>
      </c>
    </row>
    <row r="77" spans="1:7" hidden="1" x14ac:dyDescent="0.25">
      <c r="A77" s="9">
        <v>1</v>
      </c>
      <c r="B77" s="5" t="s">
        <v>25</v>
      </c>
      <c r="C77" s="5">
        <v>90</v>
      </c>
      <c r="D77" s="5" t="s">
        <v>12</v>
      </c>
      <c r="E77" s="6">
        <v>1.28</v>
      </c>
      <c r="F77" s="7">
        <f>(E77*C77)*A77</f>
        <v>115.2</v>
      </c>
      <c r="G77" s="8">
        <f>(LOOKUP(A77,Code!C$2:D$7)+1)*F77</f>
        <v>121.536</v>
      </c>
    </row>
    <row r="78" spans="1:7" hidden="1" x14ac:dyDescent="0.25">
      <c r="A78" s="18">
        <v>6</v>
      </c>
      <c r="B78" s="5" t="s">
        <v>93</v>
      </c>
      <c r="C78" s="5">
        <v>28</v>
      </c>
      <c r="D78" s="5" t="s">
        <v>12</v>
      </c>
      <c r="E78" s="6">
        <v>2.65</v>
      </c>
      <c r="F78" s="7">
        <f>(E78*C78)</f>
        <v>74.2</v>
      </c>
      <c r="G78" s="8">
        <f>(LOOKUP(A78,Code!C$2:D$7)+1)*F78</f>
        <v>76.500199999999992</v>
      </c>
    </row>
    <row r="79" spans="1:7" hidden="1" x14ac:dyDescent="0.25">
      <c r="A79" s="19">
        <v>6</v>
      </c>
      <c r="B79" s="5" t="s">
        <v>92</v>
      </c>
      <c r="C79" s="5">
        <v>28</v>
      </c>
      <c r="D79" s="5" t="s">
        <v>12</v>
      </c>
      <c r="E79" s="6">
        <v>1.41</v>
      </c>
      <c r="F79" s="7">
        <f>(E79*C79)*A79</f>
        <v>236.88</v>
      </c>
      <c r="G79" s="8">
        <f>(LOOKUP(A79,Code!C$2:D$7)+1)*F79</f>
        <v>244.22327999999999</v>
      </c>
    </row>
    <row r="80" spans="1:7" hidden="1" x14ac:dyDescent="0.25">
      <c r="A80" s="9">
        <v>1</v>
      </c>
      <c r="B80" s="5" t="s">
        <v>26</v>
      </c>
      <c r="C80" s="5">
        <v>20</v>
      </c>
      <c r="D80" s="5" t="s">
        <v>12</v>
      </c>
      <c r="E80" s="6">
        <v>2.04</v>
      </c>
      <c r="F80" s="7">
        <f>(E80*C80)*A80</f>
        <v>40.799999999999997</v>
      </c>
      <c r="G80" s="8">
        <f>(LOOKUP(A80,Code!C$2:D$7)+1)*F80</f>
        <v>43.043999999999997</v>
      </c>
    </row>
    <row r="81" spans="1:7" hidden="1" x14ac:dyDescent="0.25">
      <c r="A81" s="9">
        <v>2</v>
      </c>
      <c r="B81" s="5" t="s">
        <v>47</v>
      </c>
      <c r="C81" s="5">
        <v>30</v>
      </c>
      <c r="D81" s="5" t="s">
        <v>35</v>
      </c>
      <c r="E81" s="6">
        <v>3.37</v>
      </c>
      <c r="F81" s="7">
        <f>(E81*C81)*A81</f>
        <v>202.20000000000002</v>
      </c>
      <c r="G81" s="8">
        <f>(LOOKUP(A81,Code!C$2:D$7)+1)*F81</f>
        <v>206.4462</v>
      </c>
    </row>
    <row r="82" spans="1:7" hidden="1" x14ac:dyDescent="0.25">
      <c r="A82" s="16">
        <v>2</v>
      </c>
      <c r="B82" s="5" t="s">
        <v>46</v>
      </c>
      <c r="C82" s="5">
        <v>30</v>
      </c>
      <c r="D82" s="5" t="s">
        <v>35</v>
      </c>
      <c r="E82" s="6">
        <v>3.13</v>
      </c>
      <c r="F82" s="7">
        <f>(E82*C82)*A82</f>
        <v>187.79999999999998</v>
      </c>
      <c r="G82" s="8">
        <f>(LOOKUP(A82,Code!C$2:D$7)+1)*F82</f>
        <v>191.74379999999996</v>
      </c>
    </row>
    <row r="83" spans="1:7" hidden="1" x14ac:dyDescent="0.25">
      <c r="A83" s="4">
        <v>1</v>
      </c>
      <c r="B83" s="5" t="s">
        <v>27</v>
      </c>
      <c r="C83" s="5">
        <v>30</v>
      </c>
      <c r="D83" s="5" t="s">
        <v>12</v>
      </c>
      <c r="E83" s="6">
        <v>0.51</v>
      </c>
      <c r="F83" s="7">
        <f>(E83*C83)*A83</f>
        <v>15.3</v>
      </c>
      <c r="G83" s="8">
        <f>(LOOKUP(A83,Code!C$2:D$7)+1)*F83</f>
        <v>16.141500000000001</v>
      </c>
    </row>
    <row r="84" spans="1:7" hidden="1" x14ac:dyDescent="0.25">
      <c r="A84" s="9">
        <v>1</v>
      </c>
      <c r="B84" s="5" t="s">
        <v>28</v>
      </c>
      <c r="C84" s="5">
        <v>30</v>
      </c>
      <c r="D84" s="5" t="s">
        <v>12</v>
      </c>
      <c r="E84" s="6">
        <v>2.87</v>
      </c>
      <c r="F84" s="7">
        <f>(E84*C84)*A84</f>
        <v>86.100000000000009</v>
      </c>
      <c r="G84" s="8">
        <f>(LOOKUP(A84,Code!C$2:D$7)+1)*F84</f>
        <v>90.83550000000001</v>
      </c>
    </row>
    <row r="85" spans="1:7" hidden="1" x14ac:dyDescent="0.25">
      <c r="A85" s="9">
        <v>1</v>
      </c>
      <c r="B85" s="5" t="s">
        <v>29</v>
      </c>
      <c r="C85" s="5">
        <v>60</v>
      </c>
      <c r="D85" s="5" t="s">
        <v>12</v>
      </c>
      <c r="E85" s="6">
        <v>1.29</v>
      </c>
      <c r="F85" s="7">
        <f>(E85*C85)*A85</f>
        <v>77.400000000000006</v>
      </c>
      <c r="G85" s="8">
        <f>(LOOKUP(A85,Code!C$2:D$7)+1)*F85</f>
        <v>81.656999999999996</v>
      </c>
    </row>
    <row r="86" spans="1:7" hidden="1" x14ac:dyDescent="0.25">
      <c r="A86" s="18">
        <v>3</v>
      </c>
      <c r="B86" s="5" t="s">
        <v>71</v>
      </c>
      <c r="C86" s="5">
        <v>28</v>
      </c>
      <c r="D86" s="5" t="s">
        <v>12</v>
      </c>
      <c r="E86" s="6">
        <v>4.9400000000000004</v>
      </c>
      <c r="F86" s="7">
        <f>(E86*C86)*A86</f>
        <v>414.96000000000004</v>
      </c>
      <c r="G86" s="8">
        <f>(LOOKUP(A86,Code!C$2:D$7)+1)*F86</f>
        <v>437.78280000000001</v>
      </c>
    </row>
    <row r="87" spans="1:7" ht="15.75" hidden="1" thickBot="1" x14ac:dyDescent="0.3">
      <c r="A87" s="20">
        <v>3</v>
      </c>
      <c r="B87" s="12" t="s">
        <v>70</v>
      </c>
      <c r="C87" s="12">
        <v>28</v>
      </c>
      <c r="D87" s="12" t="s">
        <v>12</v>
      </c>
      <c r="E87" s="13">
        <v>1.96</v>
      </c>
      <c r="F87" s="7">
        <f>(E87*C87)*A87</f>
        <v>164.64</v>
      </c>
      <c r="G87" s="8">
        <f>(LOOKUP(A87,Code!C$2:D$7)+1)*F87</f>
        <v>173.69519999999997</v>
      </c>
    </row>
    <row r="88" spans="1:7" ht="15.75" thickTop="1" x14ac:dyDescent="0.25"/>
  </sheetData>
  <autoFilter ref="A1:G87">
    <filterColumn colId="3">
      <filters>
        <filter val="ampoules"/>
        <filter val="ampoules injectables"/>
        <filter val="gélules ou ampoules"/>
      </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88"/>
  <sheetViews>
    <sheetView workbookViewId="0">
      <selection activeCell="E83" sqref="E83"/>
    </sheetView>
  </sheetViews>
  <sheetFormatPr baseColWidth="10" defaultRowHeight="15" x14ac:dyDescent="0.25"/>
  <sheetData>
    <row r="1" spans="1:7" ht="40.5" thickTop="1" thickBot="1" x14ac:dyDescent="0.3">
      <c r="A1" s="34" t="s">
        <v>0</v>
      </c>
      <c r="B1" s="35" t="s">
        <v>1</v>
      </c>
      <c r="C1" s="36" t="s">
        <v>2</v>
      </c>
      <c r="D1" s="36" t="s">
        <v>3</v>
      </c>
      <c r="E1" s="37" t="s">
        <v>4</v>
      </c>
      <c r="F1" s="38" t="s">
        <v>5</v>
      </c>
      <c r="G1" s="39" t="s">
        <v>6</v>
      </c>
    </row>
    <row r="2" spans="1:7" ht="15.75" thickTop="1" x14ac:dyDescent="0.25">
      <c r="A2" s="18">
        <v>3</v>
      </c>
      <c r="B2" s="5" t="s">
        <v>55</v>
      </c>
      <c r="C2" s="5">
        <v>28</v>
      </c>
      <c r="D2" s="5" t="s">
        <v>12</v>
      </c>
      <c r="E2" s="6">
        <v>4.38</v>
      </c>
      <c r="F2" s="7">
        <f>(E2*C2)*A2</f>
        <v>367.92</v>
      </c>
      <c r="G2" s="8">
        <f>(LOOKUP(A2,Code!C$2:D$7)+1)*F2</f>
        <v>388.15559999999999</v>
      </c>
    </row>
    <row r="3" spans="1:7" x14ac:dyDescent="0.25">
      <c r="A3" s="19">
        <v>3</v>
      </c>
      <c r="B3" s="5" t="s">
        <v>54</v>
      </c>
      <c r="C3" s="5">
        <v>28</v>
      </c>
      <c r="D3" s="5" t="s">
        <v>12</v>
      </c>
      <c r="E3" s="6">
        <v>1.76</v>
      </c>
      <c r="F3" s="7">
        <f>(E3*C3)*A3</f>
        <v>147.84</v>
      </c>
      <c r="G3" s="8">
        <f>(LOOKUP(A3,Code!C$2:D$7)+1)*F3</f>
        <v>155.97119999999998</v>
      </c>
    </row>
    <row r="4" spans="1:7" hidden="1" x14ac:dyDescent="0.25">
      <c r="A4" s="16">
        <v>2</v>
      </c>
      <c r="B4" s="5" t="s">
        <v>30</v>
      </c>
      <c r="C4" s="5">
        <v>30</v>
      </c>
      <c r="D4" s="5" t="s">
        <v>12</v>
      </c>
      <c r="E4" s="6">
        <v>1.84</v>
      </c>
      <c r="F4" s="7">
        <f>(E4*C4)*A4</f>
        <v>110.4</v>
      </c>
      <c r="G4" s="8">
        <f>(LOOKUP(A4,Code!C$2:D$7)+1)*F4</f>
        <v>112.7184</v>
      </c>
    </row>
    <row r="5" spans="1:7" hidden="1" x14ac:dyDescent="0.25">
      <c r="A5" s="19">
        <v>5</v>
      </c>
      <c r="B5" s="5" t="s">
        <v>30</v>
      </c>
      <c r="C5" s="5">
        <v>30</v>
      </c>
      <c r="D5" s="5" t="s">
        <v>12</v>
      </c>
      <c r="E5" s="6">
        <v>1.84</v>
      </c>
      <c r="F5" s="7">
        <f>(E5*C5)*A5</f>
        <v>276</v>
      </c>
      <c r="G5" s="8">
        <f>(LOOKUP(A5,Code!C$2:D$7)+1)*F5</f>
        <v>281.79599999999999</v>
      </c>
    </row>
    <row r="6" spans="1:7" hidden="1" x14ac:dyDescent="0.25">
      <c r="A6" s="9">
        <v>2</v>
      </c>
      <c r="B6" s="5" t="s">
        <v>31</v>
      </c>
      <c r="C6" s="5">
        <v>30</v>
      </c>
      <c r="D6" s="5" t="s">
        <v>12</v>
      </c>
      <c r="E6" s="6">
        <v>3.2</v>
      </c>
      <c r="F6" s="7">
        <f>(E6*C6)*A6</f>
        <v>192</v>
      </c>
      <c r="G6" s="8">
        <f>(LOOKUP(A6,Code!C$2:D$7)+1)*F6</f>
        <v>196.03199999999998</v>
      </c>
    </row>
    <row r="7" spans="1:7" hidden="1" x14ac:dyDescent="0.25">
      <c r="A7" s="18">
        <v>5</v>
      </c>
      <c r="B7" s="5" t="s">
        <v>31</v>
      </c>
      <c r="C7" s="5">
        <v>30</v>
      </c>
      <c r="D7" s="5" t="s">
        <v>12</v>
      </c>
      <c r="E7" s="6">
        <v>3.2</v>
      </c>
      <c r="F7" s="7">
        <f>(E7*C7)*A7</f>
        <v>480</v>
      </c>
      <c r="G7" s="8">
        <f>(LOOKUP(A7,Code!C$2:D$7)+1)*F7</f>
        <v>490.07999999999993</v>
      </c>
    </row>
    <row r="8" spans="1:7" x14ac:dyDescent="0.25">
      <c r="A8" s="19">
        <v>3</v>
      </c>
      <c r="B8" s="5" t="s">
        <v>57</v>
      </c>
      <c r="C8" s="5">
        <v>28</v>
      </c>
      <c r="D8" s="5" t="s">
        <v>12</v>
      </c>
      <c r="E8" s="6">
        <v>5.56</v>
      </c>
      <c r="F8" s="7">
        <f>(E8*C8)*A8</f>
        <v>467.03999999999996</v>
      </c>
      <c r="G8" s="8">
        <f>(LOOKUP(A8,Code!C$2:D$7)+1)*F8</f>
        <v>492.72719999999993</v>
      </c>
    </row>
    <row r="9" spans="1:7" x14ac:dyDescent="0.25">
      <c r="A9" s="18">
        <v>3</v>
      </c>
      <c r="B9" s="5" t="s">
        <v>58</v>
      </c>
      <c r="C9" s="5">
        <v>28</v>
      </c>
      <c r="D9" s="5" t="s">
        <v>12</v>
      </c>
      <c r="E9" s="6">
        <v>7.36</v>
      </c>
      <c r="F9" s="7">
        <f>(E9*C9)*A9</f>
        <v>618.24</v>
      </c>
      <c r="G9" s="8">
        <f>(LOOKUP(A9,Code!C$2:D$7)+1)*F9</f>
        <v>652.2432</v>
      </c>
    </row>
    <row r="10" spans="1:7" x14ac:dyDescent="0.25">
      <c r="A10" s="18">
        <v>3</v>
      </c>
      <c r="B10" s="5" t="s">
        <v>56</v>
      </c>
      <c r="C10" s="5">
        <v>28</v>
      </c>
      <c r="D10" s="5" t="s">
        <v>12</v>
      </c>
      <c r="E10" s="6">
        <v>3.76</v>
      </c>
      <c r="F10" s="7">
        <f>(E10*C10)*A10</f>
        <v>315.84000000000003</v>
      </c>
      <c r="G10" s="8">
        <f>(LOOKUP(A10,Code!C$2:D$7)+1)*F10</f>
        <v>333.21120000000002</v>
      </c>
    </row>
    <row r="11" spans="1:7" hidden="1" x14ac:dyDescent="0.25">
      <c r="A11" s="19">
        <v>6</v>
      </c>
      <c r="B11" s="5" t="s">
        <v>82</v>
      </c>
      <c r="C11" s="5">
        <v>50</v>
      </c>
      <c r="D11" s="5" t="s">
        <v>12</v>
      </c>
      <c r="E11" s="6">
        <v>0.49</v>
      </c>
      <c r="F11" s="7">
        <f>(E11*C11)*A11</f>
        <v>147</v>
      </c>
      <c r="G11" s="8">
        <f>(LOOKUP(A11,Code!C$2:D$7)+1)*F11</f>
        <v>151.55699999999999</v>
      </c>
    </row>
    <row r="12" spans="1:7" hidden="1" x14ac:dyDescent="0.25">
      <c r="A12" s="19">
        <v>4</v>
      </c>
      <c r="B12" s="5" t="s">
        <v>72</v>
      </c>
      <c r="C12" s="5">
        <v>100</v>
      </c>
      <c r="D12" s="5" t="s">
        <v>12</v>
      </c>
      <c r="E12" s="6">
        <v>0.76</v>
      </c>
      <c r="F12" s="7">
        <f>(E12*C12)*A12</f>
        <v>304</v>
      </c>
      <c r="G12" s="8">
        <f>(LOOKUP(A12,Code!C$2:D$7)+1)*F12</f>
        <v>313.42399999999998</v>
      </c>
    </row>
    <row r="13" spans="1:7" hidden="1" x14ac:dyDescent="0.25">
      <c r="A13" s="18">
        <v>6</v>
      </c>
      <c r="B13" s="5" t="s">
        <v>83</v>
      </c>
      <c r="C13" s="5">
        <v>28</v>
      </c>
      <c r="D13" s="5" t="s">
        <v>12</v>
      </c>
      <c r="E13" s="6">
        <v>3.1</v>
      </c>
      <c r="F13" s="7">
        <f>(E13*C13)*A13</f>
        <v>520.79999999999995</v>
      </c>
      <c r="G13" s="8">
        <f>(LOOKUP(A13,Code!C$2:D$7)+1)*F13</f>
        <v>536.94479999999987</v>
      </c>
    </row>
    <row r="14" spans="1:7" x14ac:dyDescent="0.25">
      <c r="A14" s="4">
        <v>1</v>
      </c>
      <c r="B14" s="5" t="s">
        <v>7</v>
      </c>
      <c r="C14" s="5">
        <v>15</v>
      </c>
      <c r="D14" s="5" t="s">
        <v>8</v>
      </c>
      <c r="E14" s="6">
        <v>3.58</v>
      </c>
      <c r="F14" s="7">
        <f>(E14*C14)*A14</f>
        <v>53.7</v>
      </c>
      <c r="G14" s="8">
        <f>(LOOKUP(A14,Code!C$2:D$7)+1)*F14</f>
        <v>56.653500000000001</v>
      </c>
    </row>
    <row r="15" spans="1:7" x14ac:dyDescent="0.25">
      <c r="A15" s="19">
        <v>3</v>
      </c>
      <c r="B15" s="5" t="s">
        <v>60</v>
      </c>
      <c r="C15" s="5">
        <v>28</v>
      </c>
      <c r="D15" s="5" t="s">
        <v>12</v>
      </c>
      <c r="E15" s="6">
        <v>4.3600000000000003</v>
      </c>
      <c r="F15" s="7">
        <f>(E15*C15)*A15</f>
        <v>366.24</v>
      </c>
      <c r="G15" s="8">
        <f>(LOOKUP(A15,Code!C$2:D$7)+1)*F15</f>
        <v>386.38319999999999</v>
      </c>
    </row>
    <row r="16" spans="1:7" x14ac:dyDescent="0.25">
      <c r="A16" s="18">
        <v>3</v>
      </c>
      <c r="B16" s="5" t="s">
        <v>59</v>
      </c>
      <c r="C16" s="5">
        <v>28</v>
      </c>
      <c r="D16" s="5" t="s">
        <v>12</v>
      </c>
      <c r="E16" s="6">
        <v>2.76</v>
      </c>
      <c r="F16" s="7">
        <f>(E16*C16)*A16</f>
        <v>231.84</v>
      </c>
      <c r="G16" s="8">
        <f>(LOOKUP(A16,Code!C$2:D$7)+1)*F16</f>
        <v>244.59119999999999</v>
      </c>
    </row>
    <row r="17" spans="1:7" hidden="1" x14ac:dyDescent="0.25">
      <c r="A17" s="19">
        <v>5</v>
      </c>
      <c r="B17" s="5" t="s">
        <v>74</v>
      </c>
      <c r="C17" s="5">
        <v>30</v>
      </c>
      <c r="D17" s="5" t="s">
        <v>12</v>
      </c>
      <c r="E17" s="6">
        <v>3.59</v>
      </c>
      <c r="F17" s="7">
        <f>(E17*C17)*A17</f>
        <v>538.5</v>
      </c>
      <c r="G17" s="8">
        <f>(LOOKUP(A17,Code!C$2:D$7)+1)*F17</f>
        <v>549.80849999999998</v>
      </c>
    </row>
    <row r="18" spans="1:7" hidden="1" x14ac:dyDescent="0.25">
      <c r="A18" s="9">
        <v>2</v>
      </c>
      <c r="B18" s="5" t="s">
        <v>32</v>
      </c>
      <c r="C18" s="5">
        <v>90</v>
      </c>
      <c r="D18" s="5" t="s">
        <v>12</v>
      </c>
      <c r="E18" s="6">
        <v>0.89</v>
      </c>
      <c r="F18" s="7">
        <f>(E18*C18)*A18</f>
        <v>160.19999999999999</v>
      </c>
      <c r="G18" s="8">
        <f>(LOOKUP(A18,Code!C$2:D$7)+1)*F18</f>
        <v>163.56419999999997</v>
      </c>
    </row>
    <row r="19" spans="1:7" hidden="1" x14ac:dyDescent="0.25">
      <c r="A19" s="16">
        <v>2</v>
      </c>
      <c r="B19" s="5" t="s">
        <v>33</v>
      </c>
      <c r="C19" s="5">
        <v>30</v>
      </c>
      <c r="D19" s="5" t="s">
        <v>12</v>
      </c>
      <c r="E19" s="6">
        <v>1.73</v>
      </c>
      <c r="F19" s="7">
        <f>(E19*C19)*A19</f>
        <v>103.8</v>
      </c>
      <c r="G19" s="8">
        <f>(LOOKUP(A19,Code!C$2:D$7)+1)*F19</f>
        <v>105.97979999999998</v>
      </c>
    </row>
    <row r="20" spans="1:7" x14ac:dyDescent="0.25">
      <c r="A20" s="18">
        <v>3</v>
      </c>
      <c r="B20" s="5" t="s">
        <v>61</v>
      </c>
      <c r="C20" s="5">
        <v>30</v>
      </c>
      <c r="D20" s="5" t="s">
        <v>12</v>
      </c>
      <c r="E20" s="6">
        <v>4.24</v>
      </c>
      <c r="F20" s="7">
        <f>(E20*C20)*A20</f>
        <v>381.6</v>
      </c>
      <c r="G20" s="8">
        <f>(LOOKUP(A20,Code!C$2:D$7)+1)*F20</f>
        <v>402.58800000000002</v>
      </c>
    </row>
    <row r="21" spans="1:7" x14ac:dyDescent="0.25">
      <c r="A21" s="18">
        <v>3</v>
      </c>
      <c r="B21" s="5" t="s">
        <v>62</v>
      </c>
      <c r="C21" s="5">
        <v>30</v>
      </c>
      <c r="D21" s="5" t="s">
        <v>12</v>
      </c>
      <c r="E21" s="6">
        <v>5.7</v>
      </c>
      <c r="F21" s="7">
        <f>(E21*C21)*A21</f>
        <v>513</v>
      </c>
      <c r="G21" s="8">
        <f>(LOOKUP(A21,Code!C$2:D$7)+1)*F21</f>
        <v>541.21499999999992</v>
      </c>
    </row>
    <row r="22" spans="1:7" x14ac:dyDescent="0.25">
      <c r="A22" s="134">
        <v>3</v>
      </c>
      <c r="B22" s="129" t="s">
        <v>63</v>
      </c>
      <c r="C22" s="129">
        <v>28</v>
      </c>
      <c r="D22" s="129" t="s">
        <v>12</v>
      </c>
      <c r="E22" s="128">
        <v>5.82</v>
      </c>
      <c r="F22" s="7">
        <f>(E22*C22)*A22</f>
        <v>488.88</v>
      </c>
      <c r="G22" s="8">
        <f>(LOOKUP(A22,Code!C$2:D$7)+1)*F22</f>
        <v>515.76839999999993</v>
      </c>
    </row>
    <row r="23" spans="1:7" x14ac:dyDescent="0.25">
      <c r="A23" s="32">
        <v>1</v>
      </c>
      <c r="B23" s="15" t="s">
        <v>9</v>
      </c>
      <c r="C23" s="15">
        <v>30</v>
      </c>
      <c r="D23" s="15" t="s">
        <v>10</v>
      </c>
      <c r="E23" s="8">
        <v>1.64</v>
      </c>
      <c r="F23" s="7">
        <f>(E23*C23)*A23</f>
        <v>49.199999999999996</v>
      </c>
      <c r="G23" s="8">
        <f>(LOOKUP(A23,Code!C$2:D$7)+1)*F23</f>
        <v>51.905999999999992</v>
      </c>
    </row>
    <row r="24" spans="1:7" x14ac:dyDescent="0.25">
      <c r="A24" s="9">
        <v>1</v>
      </c>
      <c r="B24" s="5" t="s">
        <v>11</v>
      </c>
      <c r="C24" s="5">
        <v>30</v>
      </c>
      <c r="D24" s="5" t="s">
        <v>12</v>
      </c>
      <c r="E24" s="6">
        <v>0.88</v>
      </c>
      <c r="F24" s="7">
        <f>(E24*C24)*A24</f>
        <v>26.4</v>
      </c>
      <c r="G24" s="8">
        <f>(LOOKUP(A24,Code!C$2:D$7)+1)*F24</f>
        <v>27.851999999999997</v>
      </c>
    </row>
    <row r="25" spans="1:7" hidden="1" x14ac:dyDescent="0.25">
      <c r="A25" s="19">
        <v>6</v>
      </c>
      <c r="B25" s="5" t="s">
        <v>84</v>
      </c>
      <c r="C25" s="5">
        <v>28</v>
      </c>
      <c r="D25" s="5" t="s">
        <v>12</v>
      </c>
      <c r="E25" s="6">
        <v>2.65</v>
      </c>
      <c r="F25" s="7">
        <f>(E25*C25)*A25</f>
        <v>445.20000000000005</v>
      </c>
      <c r="G25" s="8">
        <f>(LOOKUP(A25,Code!C$2:D$7)+1)*F25</f>
        <v>459.00119999999998</v>
      </c>
    </row>
    <row r="26" spans="1:7" hidden="1" x14ac:dyDescent="0.25">
      <c r="A26" s="18">
        <v>5</v>
      </c>
      <c r="B26" s="5" t="s">
        <v>75</v>
      </c>
      <c r="C26" s="5">
        <v>40</v>
      </c>
      <c r="D26" s="5" t="s">
        <v>12</v>
      </c>
      <c r="E26" s="6">
        <v>0.28999999999999998</v>
      </c>
      <c r="F26" s="7">
        <f>(E26*C26)*A26</f>
        <v>58</v>
      </c>
      <c r="G26" s="8">
        <f>(LOOKUP(A26,Code!C$2:D$7)+1)*F26</f>
        <v>59.217999999999996</v>
      </c>
    </row>
    <row r="27" spans="1:7" hidden="1" x14ac:dyDescent="0.25">
      <c r="A27" s="19">
        <v>5</v>
      </c>
      <c r="B27" s="5" t="s">
        <v>76</v>
      </c>
      <c r="C27" s="5">
        <v>30</v>
      </c>
      <c r="D27" s="5" t="s">
        <v>12</v>
      </c>
      <c r="E27" s="6">
        <v>0.61</v>
      </c>
      <c r="F27" s="7">
        <f>(E27*C27)*A27</f>
        <v>91.5</v>
      </c>
      <c r="G27" s="8">
        <f>(LOOKUP(A27,Code!C$2:D$7)+1)*F27</f>
        <v>93.421499999999995</v>
      </c>
    </row>
    <row r="28" spans="1:7" hidden="1" x14ac:dyDescent="0.25">
      <c r="A28" s="9">
        <v>2</v>
      </c>
      <c r="B28" s="5" t="s">
        <v>36</v>
      </c>
      <c r="C28" s="5">
        <v>30</v>
      </c>
      <c r="D28" s="5" t="s">
        <v>35</v>
      </c>
      <c r="E28" s="6">
        <v>3.37</v>
      </c>
      <c r="F28" s="7">
        <f>(E28*C28)*A28</f>
        <v>202.20000000000002</v>
      </c>
      <c r="G28" s="8">
        <f>(LOOKUP(A28,Code!C$2:D$7)+1)*F28</f>
        <v>206.4462</v>
      </c>
    </row>
    <row r="29" spans="1:7" hidden="1" x14ac:dyDescent="0.25">
      <c r="A29" s="16">
        <v>2</v>
      </c>
      <c r="B29" s="5" t="s">
        <v>37</v>
      </c>
      <c r="C29" s="5">
        <v>30</v>
      </c>
      <c r="D29" s="5" t="s">
        <v>35</v>
      </c>
      <c r="E29" s="6">
        <v>3.62</v>
      </c>
      <c r="F29" s="7">
        <f>(E29*C29)*A29</f>
        <v>217.20000000000002</v>
      </c>
      <c r="G29" s="8">
        <f>(LOOKUP(A29,Code!C$2:D$7)+1)*F29</f>
        <v>221.7612</v>
      </c>
    </row>
    <row r="30" spans="1:7" hidden="1" x14ac:dyDescent="0.25">
      <c r="A30" s="9">
        <v>2</v>
      </c>
      <c r="B30" s="5" t="s">
        <v>34</v>
      </c>
      <c r="C30" s="5">
        <v>30</v>
      </c>
      <c r="D30" s="5" t="s">
        <v>35</v>
      </c>
      <c r="E30" s="6">
        <v>3.12</v>
      </c>
      <c r="F30" s="7">
        <f>(E30*C30)*A30</f>
        <v>187.20000000000002</v>
      </c>
      <c r="G30" s="8">
        <f>(LOOKUP(A30,Code!C$2:D$7)+1)*F30</f>
        <v>191.13120000000001</v>
      </c>
    </row>
    <row r="31" spans="1:7" x14ac:dyDescent="0.25">
      <c r="A31" s="4">
        <v>1</v>
      </c>
      <c r="B31" s="5" t="s">
        <v>13</v>
      </c>
      <c r="C31" s="5">
        <v>30</v>
      </c>
      <c r="D31" s="5" t="s">
        <v>12</v>
      </c>
      <c r="E31" s="6">
        <v>1.58</v>
      </c>
      <c r="F31" s="7">
        <f>(E31*C31)*A31</f>
        <v>47.400000000000006</v>
      </c>
      <c r="G31" s="8">
        <f>(LOOKUP(A31,Code!C$2:D$7)+1)*F31</f>
        <v>50.007000000000005</v>
      </c>
    </row>
    <row r="32" spans="1:7" x14ac:dyDescent="0.25">
      <c r="A32" s="9">
        <v>1</v>
      </c>
      <c r="B32" s="10" t="s">
        <v>13</v>
      </c>
      <c r="C32" s="5">
        <v>20</v>
      </c>
      <c r="D32" s="5" t="s">
        <v>14</v>
      </c>
      <c r="E32" s="6">
        <v>1.82</v>
      </c>
      <c r="F32" s="7">
        <f>(E32*C32)*A32</f>
        <v>36.4</v>
      </c>
      <c r="G32" s="8">
        <f>(LOOKUP(A32,Code!C$2:D$7)+1)*F32</f>
        <v>38.401999999999994</v>
      </c>
    </row>
    <row r="33" spans="1:7" x14ac:dyDescent="0.25">
      <c r="A33" s="9">
        <v>1</v>
      </c>
      <c r="B33" s="5" t="s">
        <v>15</v>
      </c>
      <c r="C33" s="5">
        <v>30</v>
      </c>
      <c r="D33" s="5" t="s">
        <v>12</v>
      </c>
      <c r="E33" s="6">
        <v>1.66</v>
      </c>
      <c r="F33" s="7">
        <f>(E33*C33)*A33</f>
        <v>49.8</v>
      </c>
      <c r="G33" s="8">
        <f>(LOOKUP(A33,Code!C$2:D$7)+1)*F33</f>
        <v>52.538999999999994</v>
      </c>
    </row>
    <row r="34" spans="1:7" x14ac:dyDescent="0.25">
      <c r="A34" s="4">
        <v>1</v>
      </c>
      <c r="B34" s="5" t="s">
        <v>16</v>
      </c>
      <c r="C34" s="5">
        <v>30</v>
      </c>
      <c r="D34" s="5" t="s">
        <v>12</v>
      </c>
      <c r="E34" s="6">
        <v>2.99</v>
      </c>
      <c r="F34" s="7">
        <f>(E34*C34)*A34</f>
        <v>89.7</v>
      </c>
      <c r="G34" s="8">
        <f>(LOOKUP(A34,Code!C$2:D$7)+1)*F34</f>
        <v>94.633499999999998</v>
      </c>
    </row>
    <row r="35" spans="1:7" x14ac:dyDescent="0.25">
      <c r="A35" s="9">
        <v>1</v>
      </c>
      <c r="B35" s="5" t="s">
        <v>17</v>
      </c>
      <c r="C35" s="5">
        <v>30</v>
      </c>
      <c r="D35" s="5" t="s">
        <v>12</v>
      </c>
      <c r="E35" s="6">
        <v>1.53</v>
      </c>
      <c r="F35" s="7">
        <f>(E35*C35)*A35</f>
        <v>45.9</v>
      </c>
      <c r="G35" s="8">
        <f>(LOOKUP(A35,Code!C$2:D$7)+1)*F35</f>
        <v>48.424499999999995</v>
      </c>
    </row>
    <row r="36" spans="1:7" x14ac:dyDescent="0.25">
      <c r="A36" s="9">
        <v>1</v>
      </c>
      <c r="B36" s="5" t="s">
        <v>18</v>
      </c>
      <c r="C36" s="5">
        <v>20</v>
      </c>
      <c r="D36" s="5" t="s">
        <v>12</v>
      </c>
      <c r="E36" s="6">
        <v>2.65</v>
      </c>
      <c r="F36" s="7">
        <f>(E36*C36)*A36</f>
        <v>53</v>
      </c>
      <c r="G36" s="8">
        <f>(LOOKUP(A36,Code!C$2:D$7)+1)*F36</f>
        <v>55.914999999999999</v>
      </c>
    </row>
    <row r="37" spans="1:7" x14ac:dyDescent="0.25">
      <c r="A37" s="18">
        <v>3</v>
      </c>
      <c r="B37" s="5" t="s">
        <v>64</v>
      </c>
      <c r="C37" s="5">
        <v>28</v>
      </c>
      <c r="D37" s="5" t="s">
        <v>12</v>
      </c>
      <c r="E37" s="6">
        <v>3.81</v>
      </c>
      <c r="F37" s="7">
        <f>(E37*C37)*A37</f>
        <v>320.04000000000002</v>
      </c>
      <c r="G37" s="8">
        <f>(LOOKUP(A37,Code!C$2:D$7)+1)*F37</f>
        <v>337.6422</v>
      </c>
    </row>
    <row r="38" spans="1:7" x14ac:dyDescent="0.25">
      <c r="A38" s="18">
        <v>3</v>
      </c>
      <c r="B38" s="5" t="s">
        <v>65</v>
      </c>
      <c r="C38" s="5">
        <v>28</v>
      </c>
      <c r="D38" s="5" t="s">
        <v>12</v>
      </c>
      <c r="E38" s="6">
        <v>4.72</v>
      </c>
      <c r="F38" s="7">
        <f>(E38*C38)*A38</f>
        <v>396.48</v>
      </c>
      <c r="G38" s="8">
        <f>(LOOKUP(A38,Code!C$2:D$7)+1)*F38</f>
        <v>418.28640000000001</v>
      </c>
    </row>
    <row r="39" spans="1:7" x14ac:dyDescent="0.25">
      <c r="A39" s="4">
        <v>1</v>
      </c>
      <c r="B39" s="5" t="s">
        <v>19</v>
      </c>
      <c r="C39" s="5">
        <v>30</v>
      </c>
      <c r="D39" s="5" t="s">
        <v>12</v>
      </c>
      <c r="E39" s="6">
        <v>1.84</v>
      </c>
      <c r="F39" s="7">
        <f>(E39*C39)*A39</f>
        <v>55.2</v>
      </c>
      <c r="G39" s="8">
        <f>(LOOKUP(A39,Code!C$2:D$7)+1)*F39</f>
        <v>58.235999999999997</v>
      </c>
    </row>
    <row r="40" spans="1:7" hidden="1" x14ac:dyDescent="0.25">
      <c r="A40" s="18">
        <v>5</v>
      </c>
      <c r="B40" s="5" t="s">
        <v>77</v>
      </c>
      <c r="C40" s="5">
        <v>30</v>
      </c>
      <c r="D40" s="5" t="s">
        <v>12</v>
      </c>
      <c r="E40" s="6">
        <v>0.61</v>
      </c>
      <c r="F40" s="7">
        <f>(E40*C40)*A40</f>
        <v>91.5</v>
      </c>
      <c r="G40" s="8">
        <f>(LOOKUP(A40,Code!C$2:D$7)+1)*F40</f>
        <v>93.421499999999995</v>
      </c>
    </row>
    <row r="41" spans="1:7" hidden="1" x14ac:dyDescent="0.25">
      <c r="A41" s="18">
        <v>4</v>
      </c>
      <c r="B41" s="5" t="s">
        <v>73</v>
      </c>
      <c r="C41" s="5">
        <v>30</v>
      </c>
      <c r="D41" s="5" t="s">
        <v>12</v>
      </c>
      <c r="E41" s="6">
        <v>3.27</v>
      </c>
      <c r="F41" s="7">
        <f>(E41*C41)*A41</f>
        <v>392.4</v>
      </c>
      <c r="G41" s="8">
        <f>(LOOKUP(A41,Code!C$2:D$7)+1)*F41</f>
        <v>404.56439999999992</v>
      </c>
    </row>
    <row r="42" spans="1:7" hidden="1" x14ac:dyDescent="0.25">
      <c r="A42" s="19">
        <v>5</v>
      </c>
      <c r="B42" s="5" t="s">
        <v>78</v>
      </c>
      <c r="C42" s="5">
        <v>30</v>
      </c>
      <c r="D42" s="5" t="s">
        <v>12</v>
      </c>
      <c r="E42" s="6">
        <v>1.84</v>
      </c>
      <c r="F42" s="7">
        <f>(E42*C42)*A42</f>
        <v>276</v>
      </c>
      <c r="G42" s="8">
        <f>(LOOKUP(A42,Code!C$2:D$7)+1)*F42</f>
        <v>281.79599999999999</v>
      </c>
    </row>
    <row r="43" spans="1:7" hidden="1" x14ac:dyDescent="0.25">
      <c r="A43" s="18">
        <v>5</v>
      </c>
      <c r="B43" s="5" t="s">
        <v>79</v>
      </c>
      <c r="C43" s="5">
        <v>30</v>
      </c>
      <c r="D43" s="5" t="s">
        <v>12</v>
      </c>
      <c r="E43" s="6">
        <v>3.2</v>
      </c>
      <c r="F43" s="7">
        <f>(E43*C43)*A43</f>
        <v>480</v>
      </c>
      <c r="G43" s="8">
        <f>(LOOKUP(A43,Code!C$2:D$7)+1)*F43</f>
        <v>490.07999999999993</v>
      </c>
    </row>
    <row r="44" spans="1:7" x14ac:dyDescent="0.25">
      <c r="A44" s="19">
        <v>3</v>
      </c>
      <c r="B44" s="5" t="s">
        <v>66</v>
      </c>
      <c r="C44" s="5">
        <v>28</v>
      </c>
      <c r="D44" s="5" t="s">
        <v>12</v>
      </c>
      <c r="E44" s="6">
        <v>3.98</v>
      </c>
      <c r="F44" s="7">
        <f>(E44*C44)*A44</f>
        <v>334.32</v>
      </c>
      <c r="G44" s="8">
        <f>(LOOKUP(A44,Code!C$2:D$7)+1)*F44</f>
        <v>352.70759999999996</v>
      </c>
    </row>
    <row r="45" spans="1:7" x14ac:dyDescent="0.25">
      <c r="A45" s="130">
        <v>3</v>
      </c>
      <c r="B45" s="129" t="s">
        <v>67</v>
      </c>
      <c r="C45" s="129">
        <v>28</v>
      </c>
      <c r="D45" s="129" t="s">
        <v>12</v>
      </c>
      <c r="E45" s="128">
        <v>5.13</v>
      </c>
      <c r="F45" s="7">
        <f>(E45*C45)*A45</f>
        <v>430.91999999999996</v>
      </c>
      <c r="G45" s="8">
        <f>(LOOKUP(A45,Code!C$2:D$7)+1)*F45</f>
        <v>454.62059999999991</v>
      </c>
    </row>
    <row r="46" spans="1:7" ht="15.75" hidden="1" thickTop="1" x14ac:dyDescent="0.25">
      <c r="A46" s="17">
        <v>6</v>
      </c>
      <c r="B46" s="15" t="s">
        <v>86</v>
      </c>
      <c r="C46" s="15">
        <v>28</v>
      </c>
      <c r="D46" s="15" t="s">
        <v>12</v>
      </c>
      <c r="E46" s="8">
        <v>3.76</v>
      </c>
      <c r="F46" s="7">
        <f>(E46*C46)*A46</f>
        <v>631.68000000000006</v>
      </c>
      <c r="G46" s="8">
        <f>(LOOKUP(A46,Code!C$2:D$7)+1)*F46</f>
        <v>651.26207999999997</v>
      </c>
    </row>
    <row r="47" spans="1:7" ht="15.75" hidden="1" thickTop="1" x14ac:dyDescent="0.25">
      <c r="A47" s="18">
        <v>6</v>
      </c>
      <c r="B47" s="5" t="s">
        <v>87</v>
      </c>
      <c r="C47" s="5">
        <v>28</v>
      </c>
      <c r="D47" s="5" t="s">
        <v>12</v>
      </c>
      <c r="E47" s="6">
        <v>3.76</v>
      </c>
      <c r="F47" s="7">
        <f>(E47*C47)*A47</f>
        <v>631.68000000000006</v>
      </c>
      <c r="G47" s="8">
        <f>(LOOKUP(A47,Code!C$2:D$7)+1)*F47</f>
        <v>651.26207999999997</v>
      </c>
    </row>
    <row r="48" spans="1:7" ht="15.75" hidden="1" thickTop="1" x14ac:dyDescent="0.25">
      <c r="A48" s="18">
        <v>6</v>
      </c>
      <c r="B48" s="5" t="s">
        <v>85</v>
      </c>
      <c r="C48" s="5">
        <v>28</v>
      </c>
      <c r="D48" s="5" t="s">
        <v>12</v>
      </c>
      <c r="E48" s="6">
        <v>3.76</v>
      </c>
      <c r="F48" s="7">
        <f>(E48*C48)*A48</f>
        <v>631.68000000000006</v>
      </c>
      <c r="G48" s="8">
        <f>(LOOKUP(A48,Code!C$2:D$7)+1)*F48</f>
        <v>651.26207999999997</v>
      </c>
    </row>
    <row r="49" spans="1:7" ht="15.75" hidden="1" thickTop="1" x14ac:dyDescent="0.25">
      <c r="A49" s="9">
        <v>2</v>
      </c>
      <c r="B49" s="5" t="s">
        <v>38</v>
      </c>
      <c r="C49" s="5">
        <v>60</v>
      </c>
      <c r="D49" s="5" t="s">
        <v>8</v>
      </c>
      <c r="E49" s="6">
        <v>0.31</v>
      </c>
      <c r="F49" s="7">
        <f>(E49*C49)*A49</f>
        <v>37.200000000000003</v>
      </c>
      <c r="G49" s="8">
        <f>(LOOKUP(A49,Code!C$2:D$7)+1)*F49</f>
        <v>37.981200000000001</v>
      </c>
    </row>
    <row r="50" spans="1:7" ht="15.75" hidden="1" thickTop="1" x14ac:dyDescent="0.25">
      <c r="A50" s="9">
        <v>2</v>
      </c>
      <c r="B50" s="5" t="s">
        <v>39</v>
      </c>
      <c r="C50" s="5">
        <v>60</v>
      </c>
      <c r="D50" s="5" t="s">
        <v>8</v>
      </c>
      <c r="E50" s="6">
        <v>0.36</v>
      </c>
      <c r="F50" s="7">
        <f>(E50*C50)*A50</f>
        <v>43.199999999999996</v>
      </c>
      <c r="G50" s="8">
        <f>(LOOKUP(A50,Code!C$2:D$7)+1)*F50</f>
        <v>44.107199999999992</v>
      </c>
    </row>
    <row r="51" spans="1:7" ht="15.75" hidden="1" thickTop="1" x14ac:dyDescent="0.25">
      <c r="A51" s="16">
        <v>2</v>
      </c>
      <c r="B51" s="5" t="s">
        <v>40</v>
      </c>
      <c r="C51" s="5">
        <v>60</v>
      </c>
      <c r="D51" s="5" t="s">
        <v>8</v>
      </c>
      <c r="E51" s="6">
        <v>0.75</v>
      </c>
      <c r="F51" s="7">
        <f>(E51*C51)*A51</f>
        <v>90</v>
      </c>
      <c r="G51" s="8">
        <f>(LOOKUP(A51,Code!C$2:D$7)+1)*F51</f>
        <v>91.889999999999986</v>
      </c>
    </row>
    <row r="52" spans="1:7" ht="15.75" hidden="1" thickTop="1" x14ac:dyDescent="0.25">
      <c r="A52" s="9">
        <v>2</v>
      </c>
      <c r="B52" s="5" t="s">
        <v>41</v>
      </c>
      <c r="C52" s="5">
        <v>30</v>
      </c>
      <c r="D52" s="5" t="s">
        <v>8</v>
      </c>
      <c r="E52" s="6">
        <v>1.41</v>
      </c>
      <c r="F52" s="7">
        <f>(E52*C52)*A52</f>
        <v>84.6</v>
      </c>
      <c r="G52" s="8">
        <f>(LOOKUP(A52,Code!C$2:D$7)+1)*F52</f>
        <v>86.376599999999982</v>
      </c>
    </row>
    <row r="53" spans="1:7" ht="15.75" hidden="1" thickTop="1" x14ac:dyDescent="0.25">
      <c r="A53" s="9">
        <v>2</v>
      </c>
      <c r="B53" s="5" t="s">
        <v>42</v>
      </c>
      <c r="C53" s="5">
        <v>30</v>
      </c>
      <c r="D53" s="5" t="s">
        <v>8</v>
      </c>
      <c r="E53" s="6">
        <v>1.82</v>
      </c>
      <c r="F53" s="7">
        <f>(E53*C53)*A53</f>
        <v>109.2</v>
      </c>
      <c r="G53" s="8">
        <f>(LOOKUP(A53,Code!C$2:D$7)+1)*F53</f>
        <v>111.49319999999999</v>
      </c>
    </row>
    <row r="54" spans="1:7" ht="15.75" hidden="1" thickTop="1" x14ac:dyDescent="0.25">
      <c r="A54" s="9">
        <v>2</v>
      </c>
      <c r="B54" s="5" t="s">
        <v>44</v>
      </c>
      <c r="C54" s="5">
        <v>30</v>
      </c>
      <c r="D54" s="5" t="s">
        <v>35</v>
      </c>
      <c r="E54" s="6">
        <v>3.37</v>
      </c>
      <c r="F54" s="7">
        <f>(E54*C54)*A54</f>
        <v>202.20000000000002</v>
      </c>
      <c r="G54" s="8">
        <f>(LOOKUP(A54,Code!C$2:D$7)+1)*F54</f>
        <v>206.4462</v>
      </c>
    </row>
    <row r="55" spans="1:7" ht="15.75" hidden="1" thickTop="1" x14ac:dyDescent="0.25">
      <c r="A55" s="9">
        <v>2</v>
      </c>
      <c r="B55" s="5" t="s">
        <v>45</v>
      </c>
      <c r="C55" s="5">
        <v>30</v>
      </c>
      <c r="D55" s="5" t="s">
        <v>35</v>
      </c>
      <c r="E55" s="6">
        <v>3.62</v>
      </c>
      <c r="F55" s="7">
        <f>(E55*C55)*A55</f>
        <v>217.20000000000002</v>
      </c>
      <c r="G55" s="8">
        <f>(LOOKUP(A55,Code!C$2:D$7)+1)*F55</f>
        <v>221.7612</v>
      </c>
    </row>
    <row r="56" spans="1:7" ht="15.75" hidden="1" thickTop="1" x14ac:dyDescent="0.25">
      <c r="A56" s="16">
        <v>2</v>
      </c>
      <c r="B56" s="5" t="s">
        <v>43</v>
      </c>
      <c r="C56" s="5">
        <v>30</v>
      </c>
      <c r="D56" s="5" t="s">
        <v>35</v>
      </c>
      <c r="E56" s="6">
        <v>3.13</v>
      </c>
      <c r="F56" s="7">
        <f>(E56*C56)*A56</f>
        <v>187.79999999999998</v>
      </c>
      <c r="G56" s="8">
        <f>(LOOKUP(A56,Code!C$2:D$7)+1)*F56</f>
        <v>191.74379999999996</v>
      </c>
    </row>
    <row r="57" spans="1:7" x14ac:dyDescent="0.25">
      <c r="A57" s="137">
        <v>1</v>
      </c>
      <c r="B57" s="5" t="s">
        <v>20</v>
      </c>
      <c r="C57" s="136">
        <v>45</v>
      </c>
      <c r="D57" s="5" t="s">
        <v>12</v>
      </c>
      <c r="E57" s="135">
        <v>1.48</v>
      </c>
      <c r="F57" s="7">
        <f>(E57*C57)*A57</f>
        <v>66.599999999999994</v>
      </c>
      <c r="G57" s="8">
        <f>(LOOKUP(A57,Code!C$2:D$7)+1)*F57</f>
        <v>70.262999999999991</v>
      </c>
    </row>
    <row r="58" spans="1:7" x14ac:dyDescent="0.25">
      <c r="A58" s="9">
        <v>1</v>
      </c>
      <c r="B58" s="5" t="s">
        <v>20</v>
      </c>
      <c r="C58" s="5">
        <v>60</v>
      </c>
      <c r="D58" s="5" t="s">
        <v>8</v>
      </c>
      <c r="E58" s="6">
        <v>0.72</v>
      </c>
      <c r="F58" s="7">
        <f>(E58*C58)*A58</f>
        <v>43.199999999999996</v>
      </c>
      <c r="G58" s="8">
        <f>(LOOKUP(A58,Code!C$2:D$7)+1)*F58</f>
        <v>45.575999999999993</v>
      </c>
    </row>
    <row r="59" spans="1:7" x14ac:dyDescent="0.25">
      <c r="A59" s="4">
        <v>1</v>
      </c>
      <c r="B59" s="5" t="s">
        <v>20</v>
      </c>
      <c r="C59" s="5">
        <v>30</v>
      </c>
      <c r="D59" s="5" t="s">
        <v>14</v>
      </c>
      <c r="E59" s="6">
        <v>2.15</v>
      </c>
      <c r="F59" s="7">
        <f>(E59*C59)*A59</f>
        <v>64.5</v>
      </c>
      <c r="G59" s="8">
        <f>(LOOKUP(A59,Code!C$2:D$7)+1)*F59</f>
        <v>68.047499999999999</v>
      </c>
    </row>
    <row r="60" spans="1:7" x14ac:dyDescent="0.25">
      <c r="A60" s="9">
        <v>1</v>
      </c>
      <c r="B60" s="5" t="s">
        <v>20</v>
      </c>
      <c r="C60" s="5">
        <v>12</v>
      </c>
      <c r="D60" s="5" t="s">
        <v>21</v>
      </c>
      <c r="E60" s="6">
        <v>2.79</v>
      </c>
      <c r="F60" s="7">
        <f>(E60*C60)*A60</f>
        <v>33.480000000000004</v>
      </c>
      <c r="G60" s="8">
        <f>(LOOKUP(A60,Code!C$2:D$7)+1)*F60</f>
        <v>35.321400000000004</v>
      </c>
    </row>
    <row r="61" spans="1:7" x14ac:dyDescent="0.25">
      <c r="A61" s="9">
        <v>1</v>
      </c>
      <c r="B61" s="5" t="s">
        <v>22</v>
      </c>
      <c r="C61" s="5">
        <v>90</v>
      </c>
      <c r="D61" s="5" t="s">
        <v>12</v>
      </c>
      <c r="E61" s="6">
        <v>1.62</v>
      </c>
      <c r="F61" s="7">
        <f>(E61*C61)*A61</f>
        <v>145.80000000000001</v>
      </c>
      <c r="G61" s="8">
        <f>(LOOKUP(A61,Code!C$2:D$7)+1)*F61</f>
        <v>153.81900000000002</v>
      </c>
    </row>
    <row r="62" spans="1:7" x14ac:dyDescent="0.25">
      <c r="A62" s="19">
        <v>3</v>
      </c>
      <c r="B62" s="5" t="s">
        <v>69</v>
      </c>
      <c r="C62" s="5">
        <v>28</v>
      </c>
      <c r="D62" s="5" t="s">
        <v>12</v>
      </c>
      <c r="E62" s="6">
        <v>5.6</v>
      </c>
      <c r="F62" s="7">
        <f>(E62*C62)*A62</f>
        <v>470.4</v>
      </c>
      <c r="G62" s="8">
        <f>(LOOKUP(A62,Code!C$2:D$7)+1)*F62</f>
        <v>496.27199999999993</v>
      </c>
    </row>
    <row r="63" spans="1:7" x14ac:dyDescent="0.25">
      <c r="A63" s="130">
        <v>3</v>
      </c>
      <c r="B63" s="129" t="s">
        <v>68</v>
      </c>
      <c r="C63" s="129">
        <v>28</v>
      </c>
      <c r="D63" s="129" t="s">
        <v>12</v>
      </c>
      <c r="E63" s="128">
        <v>2.2000000000000002</v>
      </c>
      <c r="F63" s="7">
        <f>(E63*C63)*A63</f>
        <v>184.8</v>
      </c>
      <c r="G63" s="8">
        <f>(LOOKUP(A63,Code!C$2:D$7)+1)*F63</f>
        <v>194.964</v>
      </c>
    </row>
    <row r="64" spans="1:7" ht="15.75" hidden="1" thickTop="1" x14ac:dyDescent="0.25">
      <c r="A64" s="14">
        <v>2</v>
      </c>
      <c r="B64" s="15" t="s">
        <v>49</v>
      </c>
      <c r="C64" s="15">
        <v>120</v>
      </c>
      <c r="D64" s="15" t="s">
        <v>12</v>
      </c>
      <c r="E64" s="8">
        <v>0.33</v>
      </c>
      <c r="F64" s="7">
        <f>(E64*C64)*A64</f>
        <v>79.2</v>
      </c>
      <c r="G64" s="8">
        <f>(LOOKUP(A64,Code!C$2:D$7)+1)*F64</f>
        <v>80.863199999999992</v>
      </c>
    </row>
    <row r="65" spans="1:7" ht="16.5" hidden="1" thickTop="1" thickBot="1" x14ac:dyDescent="0.3">
      <c r="A65" s="11">
        <v>2</v>
      </c>
      <c r="B65" s="12" t="s">
        <v>50</v>
      </c>
      <c r="C65" s="12">
        <v>60</v>
      </c>
      <c r="D65" s="12" t="s">
        <v>12</v>
      </c>
      <c r="E65" s="13">
        <v>0.59</v>
      </c>
      <c r="F65" s="7">
        <f>(E65*C65)*A65</f>
        <v>70.8</v>
      </c>
      <c r="G65" s="8">
        <f>(LOOKUP(A65,Code!C$2:D$7)+1)*F65</f>
        <v>72.286799999999985</v>
      </c>
    </row>
    <row r="66" spans="1:7" ht="15.75" hidden="1" thickTop="1" x14ac:dyDescent="0.25">
      <c r="A66" s="32">
        <v>2</v>
      </c>
      <c r="B66" s="15" t="s">
        <v>48</v>
      </c>
      <c r="C66" s="15">
        <v>30</v>
      </c>
      <c r="D66" s="15" t="s">
        <v>12</v>
      </c>
      <c r="E66" s="7">
        <v>0.27</v>
      </c>
      <c r="F66" s="7">
        <f>(E66*C66)*A66</f>
        <v>16.200000000000003</v>
      </c>
      <c r="G66" s="8">
        <f>(LOOKUP(A66,Code!C$2:D$7)+1)*F66</f>
        <v>16.540200000000002</v>
      </c>
    </row>
    <row r="67" spans="1:7" ht="15.75" hidden="1" thickTop="1" x14ac:dyDescent="0.25">
      <c r="A67" s="9">
        <v>2</v>
      </c>
      <c r="B67" s="5" t="s">
        <v>51</v>
      </c>
      <c r="C67" s="5">
        <v>60</v>
      </c>
      <c r="D67" s="5" t="s">
        <v>12</v>
      </c>
      <c r="E67" s="21">
        <v>0.68</v>
      </c>
      <c r="F67" s="7">
        <f>(E67*C67)*A67</f>
        <v>81.600000000000009</v>
      </c>
      <c r="G67" s="8">
        <f>(LOOKUP(A67,Code!C$2:D$7)+1)*F67</f>
        <v>83.313600000000008</v>
      </c>
    </row>
    <row r="68" spans="1:7" ht="15.75" hidden="1" thickTop="1" x14ac:dyDescent="0.25">
      <c r="A68" s="16">
        <v>2</v>
      </c>
      <c r="B68" s="5" t="s">
        <v>52</v>
      </c>
      <c r="C68" s="5">
        <v>60</v>
      </c>
      <c r="D68" s="5" t="s">
        <v>12</v>
      </c>
      <c r="E68" s="21">
        <v>0.69</v>
      </c>
      <c r="F68" s="7">
        <f>(E68*C68)*A68</f>
        <v>82.8</v>
      </c>
      <c r="G68" s="8">
        <f>(LOOKUP(A68,Code!C$2:D$7)+1)*F68</f>
        <v>84.538799999999995</v>
      </c>
    </row>
    <row r="69" spans="1:7" ht="15.75" hidden="1" thickTop="1" x14ac:dyDescent="0.25">
      <c r="A69" s="9">
        <v>2</v>
      </c>
      <c r="B69" s="5" t="s">
        <v>53</v>
      </c>
      <c r="C69" s="5">
        <v>30</v>
      </c>
      <c r="D69" s="5" t="s">
        <v>12</v>
      </c>
      <c r="E69" s="21">
        <v>1.85</v>
      </c>
      <c r="F69" s="7">
        <f>(E69*C69)*A69</f>
        <v>111</v>
      </c>
      <c r="G69" s="8">
        <f>(LOOKUP(A69,Code!C$2:D$7)+1)*F69</f>
        <v>113.33099999999999</v>
      </c>
    </row>
    <row r="70" spans="1:7" ht="15.75" hidden="1" thickTop="1" x14ac:dyDescent="0.25">
      <c r="A70" s="19">
        <v>5</v>
      </c>
      <c r="B70" s="5" t="s">
        <v>80</v>
      </c>
      <c r="C70" s="5">
        <v>30</v>
      </c>
      <c r="D70" s="5" t="s">
        <v>12</v>
      </c>
      <c r="E70" s="21">
        <v>2.58</v>
      </c>
      <c r="F70" s="7">
        <f>(E70*C70)*A70</f>
        <v>387</v>
      </c>
      <c r="G70" s="8">
        <f>(LOOKUP(A70,Code!C$2:D$7)+1)*F70</f>
        <v>395.12699999999995</v>
      </c>
    </row>
    <row r="71" spans="1:7" ht="15.75" hidden="1" thickTop="1" x14ac:dyDescent="0.25">
      <c r="A71" s="19">
        <v>6</v>
      </c>
      <c r="B71" s="5" t="s">
        <v>88</v>
      </c>
      <c r="C71" s="5">
        <v>20</v>
      </c>
      <c r="D71" s="5" t="s">
        <v>12</v>
      </c>
      <c r="E71" s="21">
        <v>1.92</v>
      </c>
      <c r="F71" s="7">
        <f>(E71*C71)*A71</f>
        <v>230.39999999999998</v>
      </c>
      <c r="G71" s="8">
        <f>(LOOKUP(A71,Code!C$2:D$7)+1)*F71</f>
        <v>237.54239999999996</v>
      </c>
    </row>
    <row r="72" spans="1:7" ht="15.75" hidden="1" thickTop="1" x14ac:dyDescent="0.25">
      <c r="A72" s="18">
        <v>6</v>
      </c>
      <c r="B72" s="5" t="s">
        <v>89</v>
      </c>
      <c r="C72" s="5">
        <v>30</v>
      </c>
      <c r="D72" s="5" t="s">
        <v>12</v>
      </c>
      <c r="E72" s="21">
        <v>3.21</v>
      </c>
      <c r="F72" s="7">
        <f>(E72*C72)*A72</f>
        <v>577.79999999999995</v>
      </c>
      <c r="G72" s="8">
        <f>(LOOKUP(A72,Code!C$2:D$7)+1)*F72</f>
        <v>595.71179999999993</v>
      </c>
    </row>
    <row r="73" spans="1:7" ht="15.75" hidden="1" thickTop="1" x14ac:dyDescent="0.25">
      <c r="A73" s="19">
        <v>6</v>
      </c>
      <c r="B73" s="5" t="s">
        <v>90</v>
      </c>
      <c r="C73" s="5">
        <v>28</v>
      </c>
      <c r="D73" s="5" t="s">
        <v>12</v>
      </c>
      <c r="E73" s="21">
        <v>1.04</v>
      </c>
      <c r="F73" s="7">
        <f>(E73*C73)*A73</f>
        <v>174.72</v>
      </c>
      <c r="G73" s="8">
        <f>(LOOKUP(A73,Code!C$2:D$7)+1)*F73</f>
        <v>180.13631999999998</v>
      </c>
    </row>
    <row r="74" spans="1:7" ht="15.75" hidden="1" thickTop="1" x14ac:dyDescent="0.25">
      <c r="A74" s="18">
        <v>6</v>
      </c>
      <c r="B74" s="5" t="s">
        <v>91</v>
      </c>
      <c r="C74" s="5">
        <v>28</v>
      </c>
      <c r="D74" s="5" t="s">
        <v>12</v>
      </c>
      <c r="E74" s="21">
        <v>1.91</v>
      </c>
      <c r="F74" s="7">
        <f>(E74*C74)*A74</f>
        <v>320.88</v>
      </c>
      <c r="G74" s="8">
        <f>(LOOKUP(A74,Code!C$2:D$7)+1)*F74</f>
        <v>330.82727999999997</v>
      </c>
    </row>
    <row r="75" spans="1:7" ht="16.5" hidden="1" thickTop="1" thickBot="1" x14ac:dyDescent="0.3">
      <c r="A75" s="18">
        <v>5</v>
      </c>
      <c r="B75" s="12" t="s">
        <v>81</v>
      </c>
      <c r="C75" s="5">
        <v>60</v>
      </c>
      <c r="D75" s="5" t="s">
        <v>8</v>
      </c>
      <c r="E75" s="21">
        <v>2.1800000000000002</v>
      </c>
      <c r="F75" s="7">
        <f>(E75*C75)*A75</f>
        <v>654</v>
      </c>
      <c r="G75" s="8">
        <f>(LOOKUP(A75,Code!C$2:D$7)+1)*F75</f>
        <v>667.73399999999992</v>
      </c>
    </row>
    <row r="76" spans="1:7" x14ac:dyDescent="0.25">
      <c r="A76" s="138">
        <v>1</v>
      </c>
      <c r="B76" s="15" t="s">
        <v>23</v>
      </c>
      <c r="C76" s="136">
        <v>60</v>
      </c>
      <c r="D76" s="136" t="s">
        <v>24</v>
      </c>
      <c r="E76" s="135">
        <v>3.34</v>
      </c>
      <c r="F76" s="7">
        <f>(E76*C76)*A76</f>
        <v>200.39999999999998</v>
      </c>
      <c r="G76" s="8">
        <f>(LOOKUP(A76,Code!C$2:D$7)+1)*F76</f>
        <v>211.42199999999997</v>
      </c>
    </row>
    <row r="77" spans="1:7" x14ac:dyDescent="0.25">
      <c r="A77" s="9">
        <v>1</v>
      </c>
      <c r="B77" s="5" t="s">
        <v>25</v>
      </c>
      <c r="C77" s="5">
        <v>90</v>
      </c>
      <c r="D77" s="5" t="s">
        <v>12</v>
      </c>
      <c r="E77" s="6">
        <v>1.28</v>
      </c>
      <c r="F77" s="7">
        <f>(E77*C77)*A77</f>
        <v>115.2</v>
      </c>
      <c r="G77" s="8">
        <f>(LOOKUP(A77,Code!C$2:D$7)+1)*F77</f>
        <v>121.536</v>
      </c>
    </row>
    <row r="78" spans="1:7" hidden="1" x14ac:dyDescent="0.25">
      <c r="A78" s="18">
        <v>6</v>
      </c>
      <c r="B78" s="5" t="s">
        <v>93</v>
      </c>
      <c r="C78" s="5">
        <v>28</v>
      </c>
      <c r="D78" s="5" t="s">
        <v>12</v>
      </c>
      <c r="E78" s="6">
        <v>2.65</v>
      </c>
      <c r="F78" s="7">
        <f>(E78*C78)</f>
        <v>74.2</v>
      </c>
      <c r="G78" s="8">
        <f>(LOOKUP(A78,Code!C$2:D$7)+1)*F78</f>
        <v>76.500199999999992</v>
      </c>
    </row>
    <row r="79" spans="1:7" hidden="1" x14ac:dyDescent="0.25">
      <c r="A79" s="19">
        <v>6</v>
      </c>
      <c r="B79" s="5" t="s">
        <v>92</v>
      </c>
      <c r="C79" s="5">
        <v>28</v>
      </c>
      <c r="D79" s="5" t="s">
        <v>12</v>
      </c>
      <c r="E79" s="6">
        <v>1.41</v>
      </c>
      <c r="F79" s="7">
        <f>(E79*C79)*A79</f>
        <v>236.88</v>
      </c>
      <c r="G79" s="8">
        <f>(LOOKUP(A79,Code!C$2:D$7)+1)*F79</f>
        <v>244.22327999999999</v>
      </c>
    </row>
    <row r="80" spans="1:7" x14ac:dyDescent="0.25">
      <c r="A80" s="9">
        <v>1</v>
      </c>
      <c r="B80" s="5" t="s">
        <v>26</v>
      </c>
      <c r="C80" s="5">
        <v>20</v>
      </c>
      <c r="D80" s="5" t="s">
        <v>12</v>
      </c>
      <c r="E80" s="6">
        <v>2.04</v>
      </c>
      <c r="F80" s="7">
        <f>(E80*C80)*A80</f>
        <v>40.799999999999997</v>
      </c>
      <c r="G80" s="8">
        <f>(LOOKUP(A80,Code!C$2:D$7)+1)*F80</f>
        <v>43.043999999999997</v>
      </c>
    </row>
    <row r="81" spans="1:7" hidden="1" x14ac:dyDescent="0.25">
      <c r="A81" s="9">
        <v>2</v>
      </c>
      <c r="B81" s="5" t="s">
        <v>47</v>
      </c>
      <c r="C81" s="5">
        <v>30</v>
      </c>
      <c r="D81" s="5" t="s">
        <v>35</v>
      </c>
      <c r="E81" s="6">
        <v>3.37</v>
      </c>
      <c r="F81" s="7">
        <f>(E81*C81)*A81</f>
        <v>202.20000000000002</v>
      </c>
      <c r="G81" s="8">
        <f>(LOOKUP(A81,Code!C$2:D$7)+1)*F81</f>
        <v>206.4462</v>
      </c>
    </row>
    <row r="82" spans="1:7" hidden="1" x14ac:dyDescent="0.25">
      <c r="A82" s="16">
        <v>2</v>
      </c>
      <c r="B82" s="5" t="s">
        <v>46</v>
      </c>
      <c r="C82" s="5">
        <v>30</v>
      </c>
      <c r="D82" s="5" t="s">
        <v>35</v>
      </c>
      <c r="E82" s="6">
        <v>3.13</v>
      </c>
      <c r="F82" s="7">
        <f>(E82*C82)*A82</f>
        <v>187.79999999999998</v>
      </c>
      <c r="G82" s="8">
        <f>(LOOKUP(A82,Code!C$2:D$7)+1)*F82</f>
        <v>191.74379999999996</v>
      </c>
    </row>
    <row r="83" spans="1:7" x14ac:dyDescent="0.25">
      <c r="A83" s="4">
        <v>1</v>
      </c>
      <c r="B83" s="5" t="s">
        <v>27</v>
      </c>
      <c r="C83" s="5">
        <v>30</v>
      </c>
      <c r="D83" s="5" t="s">
        <v>12</v>
      </c>
      <c r="E83" s="6">
        <v>0.51</v>
      </c>
      <c r="F83" s="7">
        <f>(E83*C83)*A83</f>
        <v>15.3</v>
      </c>
      <c r="G83" s="8">
        <f>(LOOKUP(A83,Code!C$2:D$7)+1)*F83</f>
        <v>16.141500000000001</v>
      </c>
    </row>
    <row r="84" spans="1:7" x14ac:dyDescent="0.25">
      <c r="A84" s="9">
        <v>1</v>
      </c>
      <c r="B84" s="5" t="s">
        <v>28</v>
      </c>
      <c r="C84" s="5">
        <v>30</v>
      </c>
      <c r="D84" s="5" t="s">
        <v>12</v>
      </c>
      <c r="E84" s="6">
        <v>2.87</v>
      </c>
      <c r="F84" s="7">
        <f>(E84*C84)*A84</f>
        <v>86.100000000000009</v>
      </c>
      <c r="G84" s="8">
        <f>(LOOKUP(A84,Code!C$2:D$7)+1)*F84</f>
        <v>90.83550000000001</v>
      </c>
    </row>
    <row r="85" spans="1:7" x14ac:dyDescent="0.25">
      <c r="A85" s="9">
        <v>1</v>
      </c>
      <c r="B85" s="5" t="s">
        <v>29</v>
      </c>
      <c r="C85" s="5">
        <v>60</v>
      </c>
      <c r="D85" s="5" t="s">
        <v>12</v>
      </c>
      <c r="E85" s="6">
        <v>1.29</v>
      </c>
      <c r="F85" s="7">
        <f>(E85*C85)*A85</f>
        <v>77.400000000000006</v>
      </c>
      <c r="G85" s="8">
        <f>(LOOKUP(A85,Code!C$2:D$7)+1)*F85</f>
        <v>81.656999999999996</v>
      </c>
    </row>
    <row r="86" spans="1:7" x14ac:dyDescent="0.25">
      <c r="A86" s="18">
        <v>3</v>
      </c>
      <c r="B86" s="5" t="s">
        <v>71</v>
      </c>
      <c r="C86" s="5">
        <v>28</v>
      </c>
      <c r="D86" s="5" t="s">
        <v>12</v>
      </c>
      <c r="E86" s="6">
        <v>4.9400000000000004</v>
      </c>
      <c r="F86" s="7">
        <f>(E86*C86)*A86</f>
        <v>414.96000000000004</v>
      </c>
      <c r="G86" s="8">
        <f>(LOOKUP(A86,Code!C$2:D$7)+1)*F86</f>
        <v>437.78280000000001</v>
      </c>
    </row>
    <row r="87" spans="1:7" ht="15.75" thickBot="1" x14ac:dyDescent="0.3">
      <c r="A87" s="20">
        <v>3</v>
      </c>
      <c r="B87" s="12" t="s">
        <v>70</v>
      </c>
      <c r="C87" s="12">
        <v>28</v>
      </c>
      <c r="D87" s="12" t="s">
        <v>12</v>
      </c>
      <c r="E87" s="13">
        <v>1.96</v>
      </c>
      <c r="F87" s="86">
        <f>(E87*C87)*A87</f>
        <v>164.64</v>
      </c>
      <c r="G87" s="59">
        <f>(LOOKUP(A87,Code!C$2:D$7)+1)*F87</f>
        <v>173.69519999999997</v>
      </c>
    </row>
    <row r="88" spans="1:7" ht="15.75" thickTop="1" x14ac:dyDescent="0.25"/>
  </sheetData>
  <autoFilter ref="A1:G87">
    <filterColumn colId="0">
      <filters>
        <filter val="1"/>
        <filter val="3"/>
      </filters>
    </filterColumn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88"/>
  <sheetViews>
    <sheetView workbookViewId="0">
      <selection sqref="A1:G1"/>
    </sheetView>
  </sheetViews>
  <sheetFormatPr baseColWidth="10" defaultRowHeight="15" x14ac:dyDescent="0.25"/>
  <sheetData>
    <row r="1" spans="1:7" ht="40.5" thickTop="1" thickBot="1" x14ac:dyDescent="0.3">
      <c r="A1" s="34" t="s">
        <v>0</v>
      </c>
      <c r="B1" s="35" t="s">
        <v>1</v>
      </c>
      <c r="C1" s="36" t="s">
        <v>2</v>
      </c>
      <c r="D1" s="36" t="s">
        <v>3</v>
      </c>
      <c r="E1" s="37" t="s">
        <v>4</v>
      </c>
      <c r="F1" s="38" t="s">
        <v>5</v>
      </c>
      <c r="G1" s="39" t="s">
        <v>6</v>
      </c>
    </row>
    <row r="2" spans="1:7" ht="15.75" thickTop="1" x14ac:dyDescent="0.25">
      <c r="A2" s="118">
        <v>3</v>
      </c>
      <c r="B2" s="5" t="s">
        <v>55</v>
      </c>
      <c r="C2" s="5">
        <v>28</v>
      </c>
      <c r="D2" s="5" t="s">
        <v>12</v>
      </c>
      <c r="E2" s="6">
        <v>4.38</v>
      </c>
      <c r="F2" s="7">
        <f>(E2*C2)*A2</f>
        <v>367.92</v>
      </c>
      <c r="G2" s="8">
        <f>(LOOKUP(A2,Code!C$2:D$7)+1)*F2</f>
        <v>388.15559999999999</v>
      </c>
    </row>
    <row r="3" spans="1:7" x14ac:dyDescent="0.25">
      <c r="A3" s="109">
        <v>3</v>
      </c>
      <c r="B3" s="5" t="s">
        <v>54</v>
      </c>
      <c r="C3" s="5">
        <v>28</v>
      </c>
      <c r="D3" s="5" t="s">
        <v>12</v>
      </c>
      <c r="E3" s="6">
        <v>1.76</v>
      </c>
      <c r="F3" s="7">
        <f>(E3*C3)*A3</f>
        <v>147.84</v>
      </c>
      <c r="G3" s="8">
        <f>(LOOKUP(A3,Code!C$2:D$7)+1)*F3</f>
        <v>155.97119999999998</v>
      </c>
    </row>
    <row r="4" spans="1:7" x14ac:dyDescent="0.25">
      <c r="A4" s="119">
        <v>2</v>
      </c>
      <c r="B4" s="5" t="s">
        <v>30</v>
      </c>
      <c r="C4" s="5">
        <v>30</v>
      </c>
      <c r="D4" s="5" t="s">
        <v>12</v>
      </c>
      <c r="E4" s="6">
        <v>1.84</v>
      </c>
      <c r="F4" s="7">
        <f>(E4*C4)*A4</f>
        <v>110.4</v>
      </c>
      <c r="G4" s="8">
        <f>(LOOKUP(A4,Code!C$2:D$7)+1)*F4</f>
        <v>112.7184</v>
      </c>
    </row>
    <row r="5" spans="1:7" hidden="1" x14ac:dyDescent="0.25">
      <c r="A5" s="19">
        <v>5</v>
      </c>
      <c r="B5" s="5" t="s">
        <v>30</v>
      </c>
      <c r="C5" s="5">
        <v>30</v>
      </c>
      <c r="D5" s="5" t="s">
        <v>12</v>
      </c>
      <c r="E5" s="6">
        <v>1.84</v>
      </c>
      <c r="F5" s="7">
        <f>(E5*C5)*A5</f>
        <v>276</v>
      </c>
      <c r="G5" s="8">
        <f>(LOOKUP(A5,Code!C$2:D$7)+1)*F5</f>
        <v>281.79599999999999</v>
      </c>
    </row>
    <row r="6" spans="1:7" x14ac:dyDescent="0.25">
      <c r="A6" s="120">
        <v>2</v>
      </c>
      <c r="B6" s="5" t="s">
        <v>31</v>
      </c>
      <c r="C6" s="5">
        <v>30</v>
      </c>
      <c r="D6" s="5" t="s">
        <v>12</v>
      </c>
      <c r="E6" s="6">
        <v>3.2</v>
      </c>
      <c r="F6" s="7">
        <f>(E6*C6)*A6</f>
        <v>192</v>
      </c>
      <c r="G6" s="8">
        <f>(LOOKUP(A6,Code!C$2:D$7)+1)*F6</f>
        <v>196.03199999999998</v>
      </c>
    </row>
    <row r="7" spans="1:7" hidden="1" x14ac:dyDescent="0.25">
      <c r="A7" s="18">
        <v>5</v>
      </c>
      <c r="B7" s="5" t="s">
        <v>31</v>
      </c>
      <c r="C7" s="5">
        <v>30</v>
      </c>
      <c r="D7" s="5" t="s">
        <v>12</v>
      </c>
      <c r="E7" s="6">
        <v>3.2</v>
      </c>
      <c r="F7" s="7">
        <f>(E7*C7)*A7</f>
        <v>480</v>
      </c>
      <c r="G7" s="8">
        <f>(LOOKUP(A7,Code!C$2:D$7)+1)*F7</f>
        <v>490.07999999999993</v>
      </c>
    </row>
    <row r="8" spans="1:7" x14ac:dyDescent="0.25">
      <c r="A8" s="109">
        <v>3</v>
      </c>
      <c r="B8" s="5" t="s">
        <v>57</v>
      </c>
      <c r="C8" s="5">
        <v>28</v>
      </c>
      <c r="D8" s="5" t="s">
        <v>12</v>
      </c>
      <c r="E8" s="6">
        <v>5.56</v>
      </c>
      <c r="F8" s="7">
        <f>(E8*C8)*A8</f>
        <v>467.03999999999996</v>
      </c>
      <c r="G8" s="8">
        <f>(LOOKUP(A8,Code!C$2:D$7)+1)*F8</f>
        <v>492.72719999999993</v>
      </c>
    </row>
    <row r="9" spans="1:7" x14ac:dyDescent="0.25">
      <c r="A9" s="118">
        <v>3</v>
      </c>
      <c r="B9" s="5" t="s">
        <v>58</v>
      </c>
      <c r="C9" s="5">
        <v>28</v>
      </c>
      <c r="D9" s="5" t="s">
        <v>12</v>
      </c>
      <c r="E9" s="6">
        <v>7.36</v>
      </c>
      <c r="F9" s="7">
        <f>(E9*C9)*A9</f>
        <v>618.24</v>
      </c>
      <c r="G9" s="8">
        <f>(LOOKUP(A9,Code!C$2:D$7)+1)*F9</f>
        <v>652.2432</v>
      </c>
    </row>
    <row r="10" spans="1:7" x14ac:dyDescent="0.25">
      <c r="A10" s="121">
        <v>3</v>
      </c>
      <c r="B10" s="5" t="s">
        <v>56</v>
      </c>
      <c r="C10" s="5">
        <v>28</v>
      </c>
      <c r="D10" s="5" t="s">
        <v>12</v>
      </c>
      <c r="E10" s="6">
        <v>3.76</v>
      </c>
      <c r="F10" s="7">
        <f>(E10*C10)*A10</f>
        <v>315.84000000000003</v>
      </c>
      <c r="G10" s="8">
        <f>(LOOKUP(A10,Code!C$2:D$7)+1)*F10</f>
        <v>333.21120000000002</v>
      </c>
    </row>
    <row r="11" spans="1:7" hidden="1" x14ac:dyDescent="0.25">
      <c r="A11" s="19">
        <v>6</v>
      </c>
      <c r="B11" s="5" t="s">
        <v>82</v>
      </c>
      <c r="C11" s="5">
        <v>50</v>
      </c>
      <c r="D11" s="5" t="s">
        <v>12</v>
      </c>
      <c r="E11" s="6">
        <v>0.49</v>
      </c>
      <c r="F11" s="7">
        <f>(E11*C11)*A11</f>
        <v>147</v>
      </c>
      <c r="G11" s="8">
        <f>(LOOKUP(A11,Code!C$2:D$7)+1)*F11</f>
        <v>151.55699999999999</v>
      </c>
    </row>
    <row r="12" spans="1:7" hidden="1" x14ac:dyDescent="0.25">
      <c r="A12" s="19">
        <v>4</v>
      </c>
      <c r="B12" s="5" t="s">
        <v>72</v>
      </c>
      <c r="C12" s="5">
        <v>100</v>
      </c>
      <c r="D12" s="5" t="s">
        <v>12</v>
      </c>
      <c r="E12" s="6">
        <v>0.76</v>
      </c>
      <c r="F12" s="7">
        <f>(E12*C12)*A12</f>
        <v>304</v>
      </c>
      <c r="G12" s="8">
        <f>(LOOKUP(A12,Code!C$2:D$7)+1)*F12</f>
        <v>313.42399999999998</v>
      </c>
    </row>
    <row r="13" spans="1:7" hidden="1" x14ac:dyDescent="0.25">
      <c r="A13" s="18">
        <v>6</v>
      </c>
      <c r="B13" s="5" t="s">
        <v>83</v>
      </c>
      <c r="C13" s="5">
        <v>28</v>
      </c>
      <c r="D13" s="5" t="s">
        <v>12</v>
      </c>
      <c r="E13" s="6">
        <v>3.1</v>
      </c>
      <c r="F13" s="7">
        <f>(E13*C13)*A13</f>
        <v>520.79999999999995</v>
      </c>
      <c r="G13" s="8">
        <f>(LOOKUP(A13,Code!C$2:D$7)+1)*F13</f>
        <v>536.94479999999987</v>
      </c>
    </row>
    <row r="14" spans="1:7" x14ac:dyDescent="0.25">
      <c r="A14" s="111">
        <v>1</v>
      </c>
      <c r="B14" s="5" t="s">
        <v>7</v>
      </c>
      <c r="C14" s="5">
        <v>15</v>
      </c>
      <c r="D14" s="5" t="s">
        <v>8</v>
      </c>
      <c r="E14" s="6">
        <v>3.58</v>
      </c>
      <c r="F14" s="7">
        <f>(E14*C14)*A14</f>
        <v>53.7</v>
      </c>
      <c r="G14" s="8">
        <f>(LOOKUP(A14,Code!C$2:D$7)+1)*F14</f>
        <v>56.653500000000001</v>
      </c>
    </row>
    <row r="15" spans="1:7" x14ac:dyDescent="0.25">
      <c r="A15" s="109">
        <v>3</v>
      </c>
      <c r="B15" s="5" t="s">
        <v>60</v>
      </c>
      <c r="C15" s="5">
        <v>28</v>
      </c>
      <c r="D15" s="5" t="s">
        <v>12</v>
      </c>
      <c r="E15" s="6">
        <v>4.3600000000000003</v>
      </c>
      <c r="F15" s="7">
        <f>(E15*C15)*A15</f>
        <v>366.24</v>
      </c>
      <c r="G15" s="8">
        <f>(LOOKUP(A15,Code!C$2:D$7)+1)*F15</f>
        <v>386.38319999999999</v>
      </c>
    </row>
    <row r="16" spans="1:7" x14ac:dyDescent="0.25">
      <c r="A16" s="121">
        <v>3</v>
      </c>
      <c r="B16" s="5" t="s">
        <v>59</v>
      </c>
      <c r="C16" s="5">
        <v>28</v>
      </c>
      <c r="D16" s="5" t="s">
        <v>12</v>
      </c>
      <c r="E16" s="6">
        <v>2.76</v>
      </c>
      <c r="F16" s="7">
        <f>(E16*C16)*A16</f>
        <v>231.84</v>
      </c>
      <c r="G16" s="8">
        <f>(LOOKUP(A16,Code!C$2:D$7)+1)*F16</f>
        <v>244.59119999999999</v>
      </c>
    </row>
    <row r="17" spans="1:7" hidden="1" x14ac:dyDescent="0.25">
      <c r="A17" s="19">
        <v>5</v>
      </c>
      <c r="B17" s="5" t="s">
        <v>74</v>
      </c>
      <c r="C17" s="5">
        <v>30</v>
      </c>
      <c r="D17" s="5" t="s">
        <v>12</v>
      </c>
      <c r="E17" s="6">
        <v>3.59</v>
      </c>
      <c r="F17" s="7">
        <f>(E17*C17)*A17</f>
        <v>538.5</v>
      </c>
      <c r="G17" s="8">
        <f>(LOOKUP(A17,Code!C$2:D$7)+1)*F17</f>
        <v>549.80849999999998</v>
      </c>
    </row>
    <row r="18" spans="1:7" x14ac:dyDescent="0.25">
      <c r="A18" s="106">
        <v>2</v>
      </c>
      <c r="B18" s="5" t="s">
        <v>32</v>
      </c>
      <c r="C18" s="5">
        <v>90</v>
      </c>
      <c r="D18" s="5" t="s">
        <v>12</v>
      </c>
      <c r="E18" s="6">
        <v>0.89</v>
      </c>
      <c r="F18" s="7">
        <f>(E18*C18)*A18</f>
        <v>160.19999999999999</v>
      </c>
      <c r="G18" s="8">
        <f>(LOOKUP(A18,Code!C$2:D$7)+1)*F18</f>
        <v>163.56419999999997</v>
      </c>
    </row>
    <row r="19" spans="1:7" x14ac:dyDescent="0.25">
      <c r="A19" s="107">
        <v>2</v>
      </c>
      <c r="B19" s="5" t="s">
        <v>33</v>
      </c>
      <c r="C19" s="5">
        <v>30</v>
      </c>
      <c r="D19" s="5" t="s">
        <v>12</v>
      </c>
      <c r="E19" s="6">
        <v>1.73</v>
      </c>
      <c r="F19" s="7">
        <f>(E19*C19)*A19</f>
        <v>103.8</v>
      </c>
      <c r="G19" s="8">
        <f>(LOOKUP(A19,Code!C$2:D$7)+1)*F19</f>
        <v>105.97979999999998</v>
      </c>
    </row>
    <row r="20" spans="1:7" x14ac:dyDescent="0.25">
      <c r="A20" s="118">
        <v>3</v>
      </c>
      <c r="B20" s="5" t="s">
        <v>61</v>
      </c>
      <c r="C20" s="5">
        <v>30</v>
      </c>
      <c r="D20" s="5" t="s">
        <v>12</v>
      </c>
      <c r="E20" s="6">
        <v>4.24</v>
      </c>
      <c r="F20" s="7">
        <f>(E20*C20)*A20</f>
        <v>381.6</v>
      </c>
      <c r="G20" s="8">
        <f>(LOOKUP(A20,Code!C$2:D$7)+1)*F20</f>
        <v>402.58800000000002</v>
      </c>
    </row>
    <row r="21" spans="1:7" x14ac:dyDescent="0.25">
      <c r="A21" s="118">
        <v>3</v>
      </c>
      <c r="B21" s="5" t="s">
        <v>62</v>
      </c>
      <c r="C21" s="5">
        <v>30</v>
      </c>
      <c r="D21" s="5" t="s">
        <v>12</v>
      </c>
      <c r="E21" s="6">
        <v>5.7</v>
      </c>
      <c r="F21" s="7">
        <f>(E21*C21)*A21</f>
        <v>513</v>
      </c>
      <c r="G21" s="8">
        <f>(LOOKUP(A21,Code!C$2:D$7)+1)*F21</f>
        <v>541.21499999999992</v>
      </c>
    </row>
    <row r="22" spans="1:7" x14ac:dyDescent="0.25">
      <c r="A22" s="133">
        <v>3</v>
      </c>
      <c r="B22" s="112" t="s">
        <v>63</v>
      </c>
      <c r="C22" s="112">
        <v>28</v>
      </c>
      <c r="D22" s="112" t="s">
        <v>12</v>
      </c>
      <c r="E22" s="85">
        <v>5.82</v>
      </c>
      <c r="F22" s="40">
        <f>(E22*C22)*A22</f>
        <v>488.88</v>
      </c>
      <c r="G22" s="8">
        <f>(LOOKUP(A22,Code!C$2:D$7)+1)*F22</f>
        <v>515.76839999999993</v>
      </c>
    </row>
    <row r="23" spans="1:7" x14ac:dyDescent="0.25">
      <c r="A23" s="122">
        <v>1</v>
      </c>
      <c r="B23" s="15" t="s">
        <v>9</v>
      </c>
      <c r="C23" s="15">
        <v>30</v>
      </c>
      <c r="D23" s="15" t="s">
        <v>10</v>
      </c>
      <c r="E23" s="8">
        <v>1.64</v>
      </c>
      <c r="F23" s="7">
        <f>(E23*C23)*A23</f>
        <v>49.199999999999996</v>
      </c>
      <c r="G23" s="8">
        <f>(LOOKUP(A23,Code!C$2:D$7)+1)*F23</f>
        <v>51.905999999999992</v>
      </c>
    </row>
    <row r="24" spans="1:7" x14ac:dyDescent="0.25">
      <c r="A24" s="120">
        <v>1</v>
      </c>
      <c r="B24" s="5" t="s">
        <v>11</v>
      </c>
      <c r="C24" s="5">
        <v>30</v>
      </c>
      <c r="D24" s="5" t="s">
        <v>12</v>
      </c>
      <c r="E24" s="6">
        <v>0.88</v>
      </c>
      <c r="F24" s="7">
        <f>(E24*C24)*A24</f>
        <v>26.4</v>
      </c>
      <c r="G24" s="8">
        <f>(LOOKUP(A24,Code!C$2:D$7)+1)*F24</f>
        <v>27.851999999999997</v>
      </c>
    </row>
    <row r="25" spans="1:7" hidden="1" x14ac:dyDescent="0.25">
      <c r="A25" s="19">
        <v>6</v>
      </c>
      <c r="B25" s="5" t="s">
        <v>84</v>
      </c>
      <c r="C25" s="5">
        <v>28</v>
      </c>
      <c r="D25" s="5" t="s">
        <v>12</v>
      </c>
      <c r="E25" s="6">
        <v>2.65</v>
      </c>
      <c r="F25" s="7">
        <f>(E25*C25)*A25</f>
        <v>445.20000000000005</v>
      </c>
      <c r="G25" s="8">
        <f>(LOOKUP(A25,Code!C$2:D$7)+1)*F25</f>
        <v>459.00119999999998</v>
      </c>
    </row>
    <row r="26" spans="1:7" hidden="1" x14ac:dyDescent="0.25">
      <c r="A26" s="18">
        <v>5</v>
      </c>
      <c r="B26" s="5" t="s">
        <v>75</v>
      </c>
      <c r="C26" s="5">
        <v>40</v>
      </c>
      <c r="D26" s="5" t="s">
        <v>12</v>
      </c>
      <c r="E26" s="6">
        <v>0.28999999999999998</v>
      </c>
      <c r="F26" s="7">
        <f>(E26*C26)*A26</f>
        <v>58</v>
      </c>
      <c r="G26" s="8">
        <f>(LOOKUP(A26,Code!C$2:D$7)+1)*F26</f>
        <v>59.217999999999996</v>
      </c>
    </row>
    <row r="27" spans="1:7" hidden="1" x14ac:dyDescent="0.25">
      <c r="A27" s="19">
        <v>5</v>
      </c>
      <c r="B27" s="5" t="s">
        <v>76</v>
      </c>
      <c r="C27" s="5">
        <v>30</v>
      </c>
      <c r="D27" s="5" t="s">
        <v>12</v>
      </c>
      <c r="E27" s="6">
        <v>0.61</v>
      </c>
      <c r="F27" s="7">
        <f>(E27*C27)*A27</f>
        <v>91.5</v>
      </c>
      <c r="G27" s="8">
        <f>(LOOKUP(A27,Code!C$2:D$7)+1)*F27</f>
        <v>93.421499999999995</v>
      </c>
    </row>
    <row r="28" spans="1:7" x14ac:dyDescent="0.25">
      <c r="A28" s="106">
        <v>2</v>
      </c>
      <c r="B28" s="5" t="s">
        <v>36</v>
      </c>
      <c r="C28" s="5">
        <v>30</v>
      </c>
      <c r="D28" s="5" t="s">
        <v>35</v>
      </c>
      <c r="E28" s="6">
        <v>3.37</v>
      </c>
      <c r="F28" s="7">
        <f>(E28*C28)*A28</f>
        <v>202.20000000000002</v>
      </c>
      <c r="G28" s="8">
        <f>(LOOKUP(A28,Code!C$2:D$7)+1)*F28</f>
        <v>206.4462</v>
      </c>
    </row>
    <row r="29" spans="1:7" x14ac:dyDescent="0.25">
      <c r="A29" s="107">
        <v>2</v>
      </c>
      <c r="B29" s="5" t="s">
        <v>37</v>
      </c>
      <c r="C29" s="5">
        <v>30</v>
      </c>
      <c r="D29" s="5" t="s">
        <v>35</v>
      </c>
      <c r="E29" s="6">
        <v>3.62</v>
      </c>
      <c r="F29" s="7">
        <f>(E29*C29)*A29</f>
        <v>217.20000000000002</v>
      </c>
      <c r="G29" s="8">
        <f>(LOOKUP(A29,Code!C$2:D$7)+1)*F29</f>
        <v>221.7612</v>
      </c>
    </row>
    <row r="30" spans="1:7" x14ac:dyDescent="0.25">
      <c r="A30" s="106">
        <v>2</v>
      </c>
      <c r="B30" s="5" t="s">
        <v>34</v>
      </c>
      <c r="C30" s="5">
        <v>30</v>
      </c>
      <c r="D30" s="5" t="s">
        <v>35</v>
      </c>
      <c r="E30" s="6">
        <v>3.12</v>
      </c>
      <c r="F30" s="7">
        <f>(E30*C30)*A30</f>
        <v>187.20000000000002</v>
      </c>
      <c r="G30" s="8">
        <f>(LOOKUP(A30,Code!C$2:D$7)+1)*F30</f>
        <v>191.13120000000001</v>
      </c>
    </row>
    <row r="31" spans="1:7" x14ac:dyDescent="0.25">
      <c r="A31" s="111">
        <v>1</v>
      </c>
      <c r="B31" s="5" t="s">
        <v>13</v>
      </c>
      <c r="C31" s="5">
        <v>30</v>
      </c>
      <c r="D31" s="5" t="s">
        <v>12</v>
      </c>
      <c r="E31" s="6">
        <v>1.58</v>
      </c>
      <c r="F31" s="7">
        <f>(E31*C31)*A31</f>
        <v>47.400000000000006</v>
      </c>
      <c r="G31" s="8">
        <f>(LOOKUP(A31,Code!C$2:D$7)+1)*F31</f>
        <v>50.007000000000005</v>
      </c>
    </row>
    <row r="32" spans="1:7" x14ac:dyDescent="0.25">
      <c r="A32" s="106">
        <v>1</v>
      </c>
      <c r="B32" s="10" t="s">
        <v>13</v>
      </c>
      <c r="C32" s="5">
        <v>20</v>
      </c>
      <c r="D32" s="5" t="s">
        <v>14</v>
      </c>
      <c r="E32" s="6">
        <v>1.82</v>
      </c>
      <c r="F32" s="7">
        <f>(E32*C32)*A32</f>
        <v>36.4</v>
      </c>
      <c r="G32" s="8">
        <f>(LOOKUP(A32,Code!C$2:D$7)+1)*F32</f>
        <v>38.401999999999994</v>
      </c>
    </row>
    <row r="33" spans="1:7" x14ac:dyDescent="0.25">
      <c r="A33" s="106">
        <v>1</v>
      </c>
      <c r="B33" s="5" t="s">
        <v>15</v>
      </c>
      <c r="C33" s="5">
        <v>30</v>
      </c>
      <c r="D33" s="5" t="s">
        <v>12</v>
      </c>
      <c r="E33" s="6">
        <v>1.66</v>
      </c>
      <c r="F33" s="7">
        <f>(E33*C33)*A33</f>
        <v>49.8</v>
      </c>
      <c r="G33" s="8">
        <f>(LOOKUP(A33,Code!C$2:D$7)+1)*F33</f>
        <v>52.538999999999994</v>
      </c>
    </row>
    <row r="34" spans="1:7" x14ac:dyDescent="0.25">
      <c r="A34" s="111">
        <v>1</v>
      </c>
      <c r="B34" s="5" t="s">
        <v>16</v>
      </c>
      <c r="C34" s="5">
        <v>30</v>
      </c>
      <c r="D34" s="5" t="s">
        <v>12</v>
      </c>
      <c r="E34" s="6">
        <v>2.99</v>
      </c>
      <c r="F34" s="7">
        <f>(E34*C34)*A34</f>
        <v>89.7</v>
      </c>
      <c r="G34" s="8">
        <f>(LOOKUP(A34,Code!C$2:D$7)+1)*F34</f>
        <v>94.633499999999998</v>
      </c>
    </row>
    <row r="35" spans="1:7" x14ac:dyDescent="0.25">
      <c r="A35" s="106">
        <v>1</v>
      </c>
      <c r="B35" s="5" t="s">
        <v>17</v>
      </c>
      <c r="C35" s="5">
        <v>30</v>
      </c>
      <c r="D35" s="5" t="s">
        <v>12</v>
      </c>
      <c r="E35" s="6">
        <v>1.53</v>
      </c>
      <c r="F35" s="7">
        <f>(E35*C35)*A35</f>
        <v>45.9</v>
      </c>
      <c r="G35" s="8">
        <f>(LOOKUP(A35,Code!C$2:D$7)+1)*F35</f>
        <v>48.424499999999995</v>
      </c>
    </row>
    <row r="36" spans="1:7" x14ac:dyDescent="0.25">
      <c r="A36" s="106">
        <v>1</v>
      </c>
      <c r="B36" s="5" t="s">
        <v>18</v>
      </c>
      <c r="C36" s="5">
        <v>20</v>
      </c>
      <c r="D36" s="5" t="s">
        <v>12</v>
      </c>
      <c r="E36" s="6">
        <v>2.65</v>
      </c>
      <c r="F36" s="7">
        <f>(E36*C36)*A36</f>
        <v>53</v>
      </c>
      <c r="G36" s="8">
        <f>(LOOKUP(A36,Code!C$2:D$7)+1)*F36</f>
        <v>55.914999999999999</v>
      </c>
    </row>
    <row r="37" spans="1:7" x14ac:dyDescent="0.25">
      <c r="A37" s="118">
        <v>3</v>
      </c>
      <c r="B37" s="5" t="s">
        <v>64</v>
      </c>
      <c r="C37" s="5">
        <v>28</v>
      </c>
      <c r="D37" s="5" t="s">
        <v>12</v>
      </c>
      <c r="E37" s="6">
        <v>3.81</v>
      </c>
      <c r="F37" s="7">
        <f>(E37*C37)*A37</f>
        <v>320.04000000000002</v>
      </c>
      <c r="G37" s="8">
        <f>(LOOKUP(A37,Code!C$2:D$7)+1)*F37</f>
        <v>337.6422</v>
      </c>
    </row>
    <row r="38" spans="1:7" x14ac:dyDescent="0.25">
      <c r="A38" s="118">
        <v>3</v>
      </c>
      <c r="B38" s="5" t="s">
        <v>65</v>
      </c>
      <c r="C38" s="5">
        <v>28</v>
      </c>
      <c r="D38" s="5" t="s">
        <v>12</v>
      </c>
      <c r="E38" s="6">
        <v>4.72</v>
      </c>
      <c r="F38" s="7">
        <f>(E38*C38)*A38</f>
        <v>396.48</v>
      </c>
      <c r="G38" s="8">
        <f>(LOOKUP(A38,Code!C$2:D$7)+1)*F38</f>
        <v>418.28640000000001</v>
      </c>
    </row>
    <row r="39" spans="1:7" x14ac:dyDescent="0.25">
      <c r="A39" s="123">
        <v>1</v>
      </c>
      <c r="B39" s="5" t="s">
        <v>19</v>
      </c>
      <c r="C39" s="5">
        <v>30</v>
      </c>
      <c r="D39" s="5" t="s">
        <v>12</v>
      </c>
      <c r="E39" s="6">
        <v>1.84</v>
      </c>
      <c r="F39" s="7">
        <f>(E39*C39)*A39</f>
        <v>55.2</v>
      </c>
      <c r="G39" s="8">
        <f>(LOOKUP(A39,Code!C$2:D$7)+1)*F39</f>
        <v>58.235999999999997</v>
      </c>
    </row>
    <row r="40" spans="1:7" hidden="1" x14ac:dyDescent="0.25">
      <c r="A40" s="18">
        <v>5</v>
      </c>
      <c r="B40" s="5" t="s">
        <v>77</v>
      </c>
      <c r="C40" s="5">
        <v>30</v>
      </c>
      <c r="D40" s="5" t="s">
        <v>12</v>
      </c>
      <c r="E40" s="6">
        <v>0.61</v>
      </c>
      <c r="F40" s="7">
        <f>(E40*C40)*A40</f>
        <v>91.5</v>
      </c>
      <c r="G40" s="8">
        <f>(LOOKUP(A40,Code!C$2:D$7)+1)*F40</f>
        <v>93.421499999999995</v>
      </c>
    </row>
    <row r="41" spans="1:7" hidden="1" x14ac:dyDescent="0.25">
      <c r="A41" s="18">
        <v>4</v>
      </c>
      <c r="B41" s="5" t="s">
        <v>73</v>
      </c>
      <c r="C41" s="5">
        <v>30</v>
      </c>
      <c r="D41" s="5" t="s">
        <v>12</v>
      </c>
      <c r="E41" s="6">
        <v>3.27</v>
      </c>
      <c r="F41" s="7">
        <f>(E41*C41)*A41</f>
        <v>392.4</v>
      </c>
      <c r="G41" s="8">
        <f>(LOOKUP(A41,Code!C$2:D$7)+1)*F41</f>
        <v>404.56439999999992</v>
      </c>
    </row>
    <row r="42" spans="1:7" hidden="1" x14ac:dyDescent="0.25">
      <c r="A42" s="19">
        <v>5</v>
      </c>
      <c r="B42" s="5" t="s">
        <v>78</v>
      </c>
      <c r="C42" s="5">
        <v>30</v>
      </c>
      <c r="D42" s="5" t="s">
        <v>12</v>
      </c>
      <c r="E42" s="6">
        <v>1.84</v>
      </c>
      <c r="F42" s="7">
        <f>(E42*C42)*A42</f>
        <v>276</v>
      </c>
      <c r="G42" s="8">
        <f>(LOOKUP(A42,Code!C$2:D$7)+1)*F42</f>
        <v>281.79599999999999</v>
      </c>
    </row>
    <row r="43" spans="1:7" hidden="1" x14ac:dyDescent="0.25">
      <c r="A43" s="18">
        <v>5</v>
      </c>
      <c r="B43" s="5" t="s">
        <v>79</v>
      </c>
      <c r="C43" s="5">
        <v>30</v>
      </c>
      <c r="D43" s="5" t="s">
        <v>12</v>
      </c>
      <c r="E43" s="6">
        <v>3.2</v>
      </c>
      <c r="F43" s="7">
        <f>(E43*C43)*A43</f>
        <v>480</v>
      </c>
      <c r="G43" s="8">
        <f>(LOOKUP(A43,Code!C$2:D$7)+1)*F43</f>
        <v>490.07999999999993</v>
      </c>
    </row>
    <row r="44" spans="1:7" x14ac:dyDescent="0.25">
      <c r="A44" s="19">
        <v>3</v>
      </c>
      <c r="B44" s="5" t="s">
        <v>66</v>
      </c>
      <c r="C44" s="5">
        <v>28</v>
      </c>
      <c r="D44" s="5" t="s">
        <v>12</v>
      </c>
      <c r="E44" s="6">
        <v>3.98</v>
      </c>
      <c r="F44" s="7">
        <f>(E44*C44)*A44</f>
        <v>334.32</v>
      </c>
      <c r="G44" s="8">
        <f>(LOOKUP(A44,Code!C$2:D$7)+1)*F44</f>
        <v>352.70759999999996</v>
      </c>
    </row>
    <row r="45" spans="1:7" x14ac:dyDescent="0.25">
      <c r="A45" s="127">
        <v>3</v>
      </c>
      <c r="B45" s="124" t="s">
        <v>67</v>
      </c>
      <c r="C45" s="112">
        <v>28</v>
      </c>
      <c r="D45" s="112" t="s">
        <v>12</v>
      </c>
      <c r="E45" s="76">
        <v>5.13</v>
      </c>
      <c r="F45" s="40">
        <f>(E45*C45)*A45</f>
        <v>430.91999999999996</v>
      </c>
      <c r="G45" s="8">
        <f>(LOOKUP(A45,Code!C$2:D$7)+1)*F45</f>
        <v>454.62059999999991</v>
      </c>
    </row>
    <row r="46" spans="1:7" ht="15.75" hidden="1" thickTop="1" x14ac:dyDescent="0.25">
      <c r="A46" s="17">
        <v>6</v>
      </c>
      <c r="B46" s="15" t="s">
        <v>86</v>
      </c>
      <c r="C46" s="15">
        <v>28</v>
      </c>
      <c r="D46" s="15" t="s">
        <v>12</v>
      </c>
      <c r="E46" s="8">
        <v>3.76</v>
      </c>
      <c r="F46" s="7">
        <f>(E46*C46)*A46</f>
        <v>631.68000000000006</v>
      </c>
      <c r="G46" s="8">
        <f>(LOOKUP(A46,Code!C$2:D$7)+1)*F46</f>
        <v>651.26207999999997</v>
      </c>
    </row>
    <row r="47" spans="1:7" ht="15.75" hidden="1" thickTop="1" x14ac:dyDescent="0.25">
      <c r="A47" s="18">
        <v>6</v>
      </c>
      <c r="B47" s="5" t="s">
        <v>87</v>
      </c>
      <c r="C47" s="5">
        <v>28</v>
      </c>
      <c r="D47" s="5" t="s">
        <v>12</v>
      </c>
      <c r="E47" s="6">
        <v>3.76</v>
      </c>
      <c r="F47" s="7">
        <f>(E47*C47)*A47</f>
        <v>631.68000000000006</v>
      </c>
      <c r="G47" s="8">
        <f>(LOOKUP(A47,Code!C$2:D$7)+1)*F47</f>
        <v>651.26207999999997</v>
      </c>
    </row>
    <row r="48" spans="1:7" ht="15.75" hidden="1" thickTop="1" x14ac:dyDescent="0.25">
      <c r="A48" s="18">
        <v>6</v>
      </c>
      <c r="B48" s="5" t="s">
        <v>85</v>
      </c>
      <c r="C48" s="5">
        <v>28</v>
      </c>
      <c r="D48" s="5" t="s">
        <v>12</v>
      </c>
      <c r="E48" s="6">
        <v>3.76</v>
      </c>
      <c r="F48" s="7">
        <f>(E48*C48)*A48</f>
        <v>631.68000000000006</v>
      </c>
      <c r="G48" s="8">
        <f>(LOOKUP(A48,Code!C$2:D$7)+1)*F48</f>
        <v>651.26207999999997</v>
      </c>
    </row>
    <row r="49" spans="1:7" x14ac:dyDescent="0.25">
      <c r="A49" s="126">
        <v>2</v>
      </c>
      <c r="B49" s="125" t="s">
        <v>38</v>
      </c>
      <c r="C49" s="5">
        <v>60</v>
      </c>
      <c r="D49" s="5" t="s">
        <v>8</v>
      </c>
      <c r="E49" s="6">
        <v>0.31</v>
      </c>
      <c r="F49" s="7">
        <f>(E49*C49)*A49</f>
        <v>37.200000000000003</v>
      </c>
      <c r="G49" s="8">
        <f>(LOOKUP(A49,Code!C$2:D$7)+1)*F49</f>
        <v>37.981200000000001</v>
      </c>
    </row>
    <row r="50" spans="1:7" x14ac:dyDescent="0.25">
      <c r="A50" s="9">
        <v>2</v>
      </c>
      <c r="B50" s="5" t="s">
        <v>39</v>
      </c>
      <c r="C50" s="5">
        <v>60</v>
      </c>
      <c r="D50" s="5" t="s">
        <v>8</v>
      </c>
      <c r="E50" s="6">
        <v>0.36</v>
      </c>
      <c r="F50" s="7">
        <f>(E50*C50)*A50</f>
        <v>43.199999999999996</v>
      </c>
      <c r="G50" s="8">
        <f>(LOOKUP(A50,Code!C$2:D$7)+1)*F50</f>
        <v>44.107199999999992</v>
      </c>
    </row>
    <row r="51" spans="1:7" x14ac:dyDescent="0.25">
      <c r="A51" s="16">
        <v>2</v>
      </c>
      <c r="B51" s="5" t="s">
        <v>40</v>
      </c>
      <c r="C51" s="5">
        <v>60</v>
      </c>
      <c r="D51" s="5" t="s">
        <v>8</v>
      </c>
      <c r="E51" s="6">
        <v>0.75</v>
      </c>
      <c r="F51" s="7">
        <f>(E51*C51)*A51</f>
        <v>90</v>
      </c>
      <c r="G51" s="8">
        <f>(LOOKUP(A51,Code!C$2:D$7)+1)*F51</f>
        <v>91.889999999999986</v>
      </c>
    </row>
    <row r="52" spans="1:7" x14ac:dyDescent="0.25">
      <c r="A52" s="9">
        <v>2</v>
      </c>
      <c r="B52" s="5" t="s">
        <v>41</v>
      </c>
      <c r="C52" s="5">
        <v>30</v>
      </c>
      <c r="D52" s="5" t="s">
        <v>8</v>
      </c>
      <c r="E52" s="6">
        <v>1.41</v>
      </c>
      <c r="F52" s="7">
        <f>(E52*C52)*A52</f>
        <v>84.6</v>
      </c>
      <c r="G52" s="8">
        <f>(LOOKUP(A52,Code!C$2:D$7)+1)*F52</f>
        <v>86.376599999999982</v>
      </c>
    </row>
    <row r="53" spans="1:7" x14ac:dyDescent="0.25">
      <c r="A53" s="9">
        <v>2</v>
      </c>
      <c r="B53" s="5" t="s">
        <v>42</v>
      </c>
      <c r="C53" s="5">
        <v>30</v>
      </c>
      <c r="D53" s="5" t="s">
        <v>8</v>
      </c>
      <c r="E53" s="6">
        <v>1.82</v>
      </c>
      <c r="F53" s="7">
        <f>(E53*C53)*A53</f>
        <v>109.2</v>
      </c>
      <c r="G53" s="8">
        <f>(LOOKUP(A53,Code!C$2:D$7)+1)*F53</f>
        <v>111.49319999999999</v>
      </c>
    </row>
    <row r="54" spans="1:7" x14ac:dyDescent="0.25">
      <c r="A54" s="9">
        <v>2</v>
      </c>
      <c r="B54" s="5" t="s">
        <v>44</v>
      </c>
      <c r="C54" s="5">
        <v>30</v>
      </c>
      <c r="D54" s="5" t="s">
        <v>35</v>
      </c>
      <c r="E54" s="6">
        <v>3.37</v>
      </c>
      <c r="F54" s="7">
        <f>(E54*C54)*A54</f>
        <v>202.20000000000002</v>
      </c>
      <c r="G54" s="8">
        <f>(LOOKUP(A54,Code!C$2:D$7)+1)*F54</f>
        <v>206.4462</v>
      </c>
    </row>
    <row r="55" spans="1:7" x14ac:dyDescent="0.25">
      <c r="A55" s="9">
        <v>2</v>
      </c>
      <c r="B55" s="5" t="s">
        <v>45</v>
      </c>
      <c r="C55" s="5">
        <v>30</v>
      </c>
      <c r="D55" s="5" t="s">
        <v>35</v>
      </c>
      <c r="E55" s="6">
        <v>3.62</v>
      </c>
      <c r="F55" s="7">
        <f>(E55*C55)*A55</f>
        <v>217.20000000000002</v>
      </c>
      <c r="G55" s="8">
        <f>(LOOKUP(A55,Code!C$2:D$7)+1)*F55</f>
        <v>221.7612</v>
      </c>
    </row>
    <row r="56" spans="1:7" x14ac:dyDescent="0.25">
      <c r="A56" s="16">
        <v>2</v>
      </c>
      <c r="B56" s="5" t="s">
        <v>43</v>
      </c>
      <c r="C56" s="5">
        <v>30</v>
      </c>
      <c r="D56" s="5" t="s">
        <v>35</v>
      </c>
      <c r="E56" s="6">
        <v>3.13</v>
      </c>
      <c r="F56" s="7">
        <f>(E56*C56)*A56</f>
        <v>187.79999999999998</v>
      </c>
      <c r="G56" s="8">
        <f>(LOOKUP(A56,Code!C$2:D$7)+1)*F56</f>
        <v>191.74379999999996</v>
      </c>
    </row>
    <row r="57" spans="1:7" x14ac:dyDescent="0.25">
      <c r="A57" s="9">
        <v>1</v>
      </c>
      <c r="B57" s="5" t="s">
        <v>20</v>
      </c>
      <c r="C57" s="5">
        <v>45</v>
      </c>
      <c r="D57" s="5" t="s">
        <v>12</v>
      </c>
      <c r="E57" s="6">
        <v>1.48</v>
      </c>
      <c r="F57" s="7">
        <f>(E57*C57)*A57</f>
        <v>66.599999999999994</v>
      </c>
      <c r="G57" s="8">
        <f>(LOOKUP(A57,Code!C$2:D$7)+1)*F57</f>
        <v>70.262999999999991</v>
      </c>
    </row>
    <row r="58" spans="1:7" x14ac:dyDescent="0.25">
      <c r="A58" s="9">
        <v>1</v>
      </c>
      <c r="B58" s="5" t="s">
        <v>20</v>
      </c>
      <c r="C58" s="5">
        <v>60</v>
      </c>
      <c r="D58" s="5" t="s">
        <v>8</v>
      </c>
      <c r="E58" s="6">
        <v>0.72</v>
      </c>
      <c r="F58" s="7">
        <f>(E58*C58)*A58</f>
        <v>43.199999999999996</v>
      </c>
      <c r="G58" s="8">
        <f>(LOOKUP(A58,Code!C$2:D$7)+1)*F58</f>
        <v>45.575999999999993</v>
      </c>
    </row>
    <row r="59" spans="1:7" x14ac:dyDescent="0.25">
      <c r="A59" s="4">
        <v>1</v>
      </c>
      <c r="B59" s="5" t="s">
        <v>20</v>
      </c>
      <c r="C59" s="5">
        <v>30</v>
      </c>
      <c r="D59" s="5" t="s">
        <v>14</v>
      </c>
      <c r="E59" s="6">
        <v>2.15</v>
      </c>
      <c r="F59" s="7">
        <f>(E59*C59)*A59</f>
        <v>64.5</v>
      </c>
      <c r="G59" s="8">
        <f>(LOOKUP(A59,Code!C$2:D$7)+1)*F59</f>
        <v>68.047499999999999</v>
      </c>
    </row>
    <row r="60" spans="1:7" x14ac:dyDescent="0.25">
      <c r="A60" s="9">
        <v>1</v>
      </c>
      <c r="B60" s="5" t="s">
        <v>20</v>
      </c>
      <c r="C60" s="5">
        <v>12</v>
      </c>
      <c r="D60" s="5" t="s">
        <v>21</v>
      </c>
      <c r="E60" s="6">
        <v>2.79</v>
      </c>
      <c r="F60" s="7">
        <f>(E60*C60)*A60</f>
        <v>33.480000000000004</v>
      </c>
      <c r="G60" s="8">
        <f>(LOOKUP(A60,Code!C$2:D$7)+1)*F60</f>
        <v>35.321400000000004</v>
      </c>
    </row>
    <row r="61" spans="1:7" x14ac:dyDescent="0.25">
      <c r="A61" s="9">
        <v>1</v>
      </c>
      <c r="B61" s="5" t="s">
        <v>22</v>
      </c>
      <c r="C61" s="5">
        <v>90</v>
      </c>
      <c r="D61" s="5" t="s">
        <v>12</v>
      </c>
      <c r="E61" s="6">
        <v>1.62</v>
      </c>
      <c r="F61" s="7">
        <f>(E61*C61)*A61</f>
        <v>145.80000000000001</v>
      </c>
      <c r="G61" s="8">
        <f>(LOOKUP(A61,Code!C$2:D$7)+1)*F61</f>
        <v>153.81900000000002</v>
      </c>
    </row>
    <row r="62" spans="1:7" x14ac:dyDescent="0.25">
      <c r="A62" s="19">
        <v>3</v>
      </c>
      <c r="B62" s="5" t="s">
        <v>69</v>
      </c>
      <c r="C62" s="5">
        <v>28</v>
      </c>
      <c r="D62" s="5" t="s">
        <v>12</v>
      </c>
      <c r="E62" s="6">
        <v>5.6</v>
      </c>
      <c r="F62" s="7">
        <f>(E62*C62)*A62</f>
        <v>470.4</v>
      </c>
      <c r="G62" s="8">
        <f>(LOOKUP(A62,Code!C$2:D$7)+1)*F62</f>
        <v>496.27199999999993</v>
      </c>
    </row>
    <row r="63" spans="1:7" x14ac:dyDescent="0.25">
      <c r="A63" s="130">
        <v>3</v>
      </c>
      <c r="B63" s="129" t="s">
        <v>68</v>
      </c>
      <c r="C63" s="129">
        <v>28</v>
      </c>
      <c r="D63" s="129" t="s">
        <v>12</v>
      </c>
      <c r="E63" s="128">
        <v>2.2000000000000002</v>
      </c>
      <c r="F63" s="7">
        <f>(E63*C63)*A63</f>
        <v>184.8</v>
      </c>
      <c r="G63" s="8">
        <f>(LOOKUP(A63,Code!C$2:D$7)+1)*F63</f>
        <v>194.964</v>
      </c>
    </row>
    <row r="64" spans="1:7" x14ac:dyDescent="0.25">
      <c r="A64" s="14">
        <v>2</v>
      </c>
      <c r="B64" s="15" t="s">
        <v>49</v>
      </c>
      <c r="C64" s="15">
        <v>120</v>
      </c>
      <c r="D64" s="15" t="s">
        <v>12</v>
      </c>
      <c r="E64" s="115">
        <v>0.33</v>
      </c>
      <c r="F64" s="40">
        <f>(E64*C64)*A64</f>
        <v>79.2</v>
      </c>
      <c r="G64" s="8">
        <f>(LOOKUP(A64,Code!C$2:D$7)+1)*F64</f>
        <v>80.863199999999992</v>
      </c>
    </row>
    <row r="65" spans="1:7" x14ac:dyDescent="0.25">
      <c r="A65" s="131">
        <v>2</v>
      </c>
      <c r="B65" s="129" t="s">
        <v>50</v>
      </c>
      <c r="C65" s="129">
        <v>60</v>
      </c>
      <c r="D65" s="129" t="s">
        <v>12</v>
      </c>
      <c r="E65" s="132">
        <v>0.59</v>
      </c>
      <c r="F65" s="40">
        <f>(E65*C65)*A65</f>
        <v>70.8</v>
      </c>
      <c r="G65" s="8">
        <f>(LOOKUP(A65,Code!C$2:D$7)+1)*F65</f>
        <v>72.286799999999985</v>
      </c>
    </row>
    <row r="66" spans="1:7" x14ac:dyDescent="0.25">
      <c r="A66" s="32">
        <v>2</v>
      </c>
      <c r="B66" s="15" t="s">
        <v>48</v>
      </c>
      <c r="C66" s="15">
        <v>30</v>
      </c>
      <c r="D66" s="15" t="s">
        <v>12</v>
      </c>
      <c r="E66" s="115">
        <v>0.27</v>
      </c>
      <c r="F66" s="40">
        <f>(E66*C66)*A66</f>
        <v>16.200000000000003</v>
      </c>
      <c r="G66" s="8">
        <f>(LOOKUP(A66,Code!C$2:D$7)+1)*F66</f>
        <v>16.540200000000002</v>
      </c>
    </row>
    <row r="67" spans="1:7" x14ac:dyDescent="0.25">
      <c r="A67" s="9">
        <v>2</v>
      </c>
      <c r="B67" s="5" t="s">
        <v>51</v>
      </c>
      <c r="C67" s="5">
        <v>60</v>
      </c>
      <c r="D67" s="5" t="s">
        <v>12</v>
      </c>
      <c r="E67" s="116">
        <v>0.68</v>
      </c>
      <c r="F67" s="40">
        <f>(E67*C67)*A67</f>
        <v>81.600000000000009</v>
      </c>
      <c r="G67" s="8">
        <f>(LOOKUP(A67,Code!C$2:D$7)+1)*F67</f>
        <v>83.313600000000008</v>
      </c>
    </row>
    <row r="68" spans="1:7" x14ac:dyDescent="0.25">
      <c r="A68" s="16">
        <v>2</v>
      </c>
      <c r="B68" s="5" t="s">
        <v>52</v>
      </c>
      <c r="C68" s="5">
        <v>60</v>
      </c>
      <c r="D68" s="5" t="s">
        <v>12</v>
      </c>
      <c r="E68" s="116">
        <v>0.69</v>
      </c>
      <c r="F68" s="40">
        <f>(E68*C68)*A68</f>
        <v>82.8</v>
      </c>
      <c r="G68" s="8">
        <f>(LOOKUP(A68,Code!C$2:D$7)+1)*F68</f>
        <v>84.538799999999995</v>
      </c>
    </row>
    <row r="69" spans="1:7" x14ac:dyDescent="0.25">
      <c r="A69" s="131">
        <v>2</v>
      </c>
      <c r="B69" s="129" t="s">
        <v>53</v>
      </c>
      <c r="C69" s="129">
        <v>30</v>
      </c>
      <c r="D69" s="129" t="s">
        <v>12</v>
      </c>
      <c r="E69" s="117">
        <v>1.85</v>
      </c>
      <c r="F69" s="40">
        <f>(E69*C69)*A69</f>
        <v>111</v>
      </c>
      <c r="G69" s="8">
        <f>(LOOKUP(A69,Code!C$2:D$7)+1)*F69</f>
        <v>113.33099999999999</v>
      </c>
    </row>
    <row r="70" spans="1:7" hidden="1" x14ac:dyDescent="0.25">
      <c r="A70" s="17">
        <v>5</v>
      </c>
      <c r="B70" s="15" t="s">
        <v>80</v>
      </c>
      <c r="C70" s="15">
        <v>30</v>
      </c>
      <c r="D70" s="15" t="s">
        <v>12</v>
      </c>
      <c r="E70" s="21">
        <v>2.58</v>
      </c>
      <c r="F70" s="7">
        <f>(E70*C70)*A70</f>
        <v>387</v>
      </c>
      <c r="G70" s="8">
        <f>(LOOKUP(A70,Code!C$2:D$7)+1)*F70</f>
        <v>395.12699999999995</v>
      </c>
    </row>
    <row r="71" spans="1:7" hidden="1" x14ac:dyDescent="0.25">
      <c r="A71" s="19">
        <v>6</v>
      </c>
      <c r="B71" s="5" t="s">
        <v>88</v>
      </c>
      <c r="C71" s="5">
        <v>20</v>
      </c>
      <c r="D71" s="5" t="s">
        <v>12</v>
      </c>
      <c r="E71" s="21">
        <v>1.92</v>
      </c>
      <c r="F71" s="7">
        <f>(E71*C71)*A71</f>
        <v>230.39999999999998</v>
      </c>
      <c r="G71" s="8">
        <f>(LOOKUP(A71,Code!C$2:D$7)+1)*F71</f>
        <v>237.54239999999996</v>
      </c>
    </row>
    <row r="72" spans="1:7" hidden="1" x14ac:dyDescent="0.25">
      <c r="A72" s="18">
        <v>6</v>
      </c>
      <c r="B72" s="5" t="s">
        <v>89</v>
      </c>
      <c r="C72" s="5">
        <v>30</v>
      </c>
      <c r="D72" s="5" t="s">
        <v>12</v>
      </c>
      <c r="E72" s="21">
        <v>3.21</v>
      </c>
      <c r="F72" s="7">
        <f>(E72*C72)*A72</f>
        <v>577.79999999999995</v>
      </c>
      <c r="G72" s="8">
        <f>(LOOKUP(A72,Code!C$2:D$7)+1)*F72</f>
        <v>595.71179999999993</v>
      </c>
    </row>
    <row r="73" spans="1:7" hidden="1" x14ac:dyDescent="0.25">
      <c r="A73" s="19">
        <v>6</v>
      </c>
      <c r="B73" s="5" t="s">
        <v>90</v>
      </c>
      <c r="C73" s="5">
        <v>28</v>
      </c>
      <c r="D73" s="5" t="s">
        <v>12</v>
      </c>
      <c r="E73" s="21">
        <v>1.04</v>
      </c>
      <c r="F73" s="7">
        <f>(E73*C73)*A73</f>
        <v>174.72</v>
      </c>
      <c r="G73" s="8">
        <f>(LOOKUP(A73,Code!C$2:D$7)+1)*F73</f>
        <v>180.13631999999998</v>
      </c>
    </row>
    <row r="74" spans="1:7" hidden="1" x14ac:dyDescent="0.25">
      <c r="A74" s="18">
        <v>6</v>
      </c>
      <c r="B74" s="5" t="s">
        <v>91</v>
      </c>
      <c r="C74" s="5">
        <v>28</v>
      </c>
      <c r="D74" s="5" t="s">
        <v>12</v>
      </c>
      <c r="E74" s="21">
        <v>1.91</v>
      </c>
      <c r="F74" s="7">
        <f>(E74*C74)*A74</f>
        <v>320.88</v>
      </c>
      <c r="G74" s="8">
        <f>(LOOKUP(A74,Code!C$2:D$7)+1)*F74</f>
        <v>330.82727999999997</v>
      </c>
    </row>
    <row r="75" spans="1:7" ht="15.75" hidden="1" thickBot="1" x14ac:dyDescent="0.3">
      <c r="A75" s="20">
        <v>5</v>
      </c>
      <c r="B75" s="12" t="s">
        <v>81</v>
      </c>
      <c r="C75" s="12">
        <v>60</v>
      </c>
      <c r="D75" s="12" t="s">
        <v>8</v>
      </c>
      <c r="E75" s="22">
        <v>2.1800000000000002</v>
      </c>
      <c r="F75" s="7">
        <f>(E75*C75)*A75</f>
        <v>654</v>
      </c>
      <c r="G75" s="8">
        <f>(LOOKUP(A75,Code!C$2:D$7)+1)*F75</f>
        <v>667.73399999999992</v>
      </c>
    </row>
    <row r="76" spans="1:7" x14ac:dyDescent="0.25">
      <c r="A76" s="31">
        <v>1</v>
      </c>
      <c r="B76" s="15" t="s">
        <v>23</v>
      </c>
      <c r="C76" s="15">
        <v>60</v>
      </c>
      <c r="D76" s="15" t="s">
        <v>24</v>
      </c>
      <c r="E76" s="8">
        <v>3.34</v>
      </c>
      <c r="F76" s="7">
        <f>(E76*C76)*A76</f>
        <v>200.39999999999998</v>
      </c>
      <c r="G76" s="8">
        <f>(LOOKUP(A76,Code!C$2:D$7)+1)*F76</f>
        <v>211.42199999999997</v>
      </c>
    </row>
    <row r="77" spans="1:7" x14ac:dyDescent="0.25">
      <c r="A77" s="9">
        <v>1</v>
      </c>
      <c r="B77" s="5" t="s">
        <v>25</v>
      </c>
      <c r="C77" s="5">
        <v>90</v>
      </c>
      <c r="D77" s="5" t="s">
        <v>12</v>
      </c>
      <c r="E77" s="6">
        <v>1.28</v>
      </c>
      <c r="F77" s="7">
        <f>(E77*C77)*A77</f>
        <v>115.2</v>
      </c>
      <c r="G77" s="8">
        <f>(LOOKUP(A77,Code!C$2:D$7)+1)*F77</f>
        <v>121.536</v>
      </c>
    </row>
    <row r="78" spans="1:7" hidden="1" x14ac:dyDescent="0.25">
      <c r="A78" s="18">
        <v>6</v>
      </c>
      <c r="B78" s="5" t="s">
        <v>93</v>
      </c>
      <c r="C78" s="5">
        <v>28</v>
      </c>
      <c r="D78" s="5" t="s">
        <v>12</v>
      </c>
      <c r="E78" s="6">
        <v>2.65</v>
      </c>
      <c r="F78" s="7">
        <f>(E78*C78)</f>
        <v>74.2</v>
      </c>
      <c r="G78" s="8">
        <f>(LOOKUP(A78,Code!C$2:D$7)+1)*F78</f>
        <v>76.500199999999992</v>
      </c>
    </row>
    <row r="79" spans="1:7" hidden="1" x14ac:dyDescent="0.25">
      <c r="A79" s="19">
        <v>6</v>
      </c>
      <c r="B79" s="5" t="s">
        <v>92</v>
      </c>
      <c r="C79" s="5">
        <v>28</v>
      </c>
      <c r="D79" s="5" t="s">
        <v>12</v>
      </c>
      <c r="E79" s="6">
        <v>1.41</v>
      </c>
      <c r="F79" s="7">
        <f>(E79*C79)*A79</f>
        <v>236.88</v>
      </c>
      <c r="G79" s="8">
        <f>(LOOKUP(A79,Code!C$2:D$7)+1)*F79</f>
        <v>244.22327999999999</v>
      </c>
    </row>
    <row r="80" spans="1:7" x14ac:dyDescent="0.25">
      <c r="A80" s="9">
        <v>1</v>
      </c>
      <c r="B80" s="5" t="s">
        <v>26</v>
      </c>
      <c r="C80" s="5">
        <v>20</v>
      </c>
      <c r="D80" s="5" t="s">
        <v>12</v>
      </c>
      <c r="E80" s="6">
        <v>2.04</v>
      </c>
      <c r="F80" s="7">
        <f>(E80*C80)*A80</f>
        <v>40.799999999999997</v>
      </c>
      <c r="G80" s="8">
        <f>(LOOKUP(A80,Code!C$2:D$7)+1)*F80</f>
        <v>43.043999999999997</v>
      </c>
    </row>
    <row r="81" spans="1:7" x14ac:dyDescent="0.25">
      <c r="A81" s="9">
        <v>2</v>
      </c>
      <c r="B81" s="5" t="s">
        <v>47</v>
      </c>
      <c r="C81" s="5">
        <v>30</v>
      </c>
      <c r="D81" s="5" t="s">
        <v>35</v>
      </c>
      <c r="E81" s="6">
        <v>3.37</v>
      </c>
      <c r="F81" s="7">
        <f>(E81*C81)*A81</f>
        <v>202.20000000000002</v>
      </c>
      <c r="G81" s="8">
        <f>(LOOKUP(A81,Code!C$2:D$7)+1)*F81</f>
        <v>206.4462</v>
      </c>
    </row>
    <row r="82" spans="1:7" x14ac:dyDescent="0.25">
      <c r="A82" s="16">
        <v>2</v>
      </c>
      <c r="B82" s="5" t="s">
        <v>46</v>
      </c>
      <c r="C82" s="5">
        <v>30</v>
      </c>
      <c r="D82" s="5" t="s">
        <v>35</v>
      </c>
      <c r="E82" s="6">
        <v>3.13</v>
      </c>
      <c r="F82" s="7">
        <f>(E82*C82)*A82</f>
        <v>187.79999999999998</v>
      </c>
      <c r="G82" s="8">
        <f>(LOOKUP(A82,Code!C$2:D$7)+1)*F82</f>
        <v>191.74379999999996</v>
      </c>
    </row>
    <row r="83" spans="1:7" x14ac:dyDescent="0.25">
      <c r="A83" s="4">
        <v>1</v>
      </c>
      <c r="B83" s="5" t="s">
        <v>27</v>
      </c>
      <c r="C83" s="5">
        <v>30</v>
      </c>
      <c r="D83" s="5" t="s">
        <v>12</v>
      </c>
      <c r="E83" s="6">
        <v>0.51</v>
      </c>
      <c r="F83" s="7">
        <f>(E83*C83)*A83</f>
        <v>15.3</v>
      </c>
      <c r="G83" s="8">
        <f>(LOOKUP(A83,Code!C$2:D$7)+1)*F83</f>
        <v>16.141500000000001</v>
      </c>
    </row>
    <row r="84" spans="1:7" x14ac:dyDescent="0.25">
      <c r="A84" s="9">
        <v>1</v>
      </c>
      <c r="B84" s="5" t="s">
        <v>28</v>
      </c>
      <c r="C84" s="5">
        <v>30</v>
      </c>
      <c r="D84" s="5" t="s">
        <v>12</v>
      </c>
      <c r="E84" s="6">
        <v>2.87</v>
      </c>
      <c r="F84" s="7">
        <f>(E84*C84)*A84</f>
        <v>86.100000000000009</v>
      </c>
      <c r="G84" s="8">
        <f>(LOOKUP(A84,Code!C$2:D$7)+1)*F84</f>
        <v>90.83550000000001</v>
      </c>
    </row>
    <row r="85" spans="1:7" x14ac:dyDescent="0.25">
      <c r="A85" s="9">
        <v>1</v>
      </c>
      <c r="B85" s="5" t="s">
        <v>29</v>
      </c>
      <c r="C85" s="5">
        <v>60</v>
      </c>
      <c r="D85" s="5" t="s">
        <v>12</v>
      </c>
      <c r="E85" s="6">
        <v>1.29</v>
      </c>
      <c r="F85" s="7">
        <f>(E85*C85)*A85</f>
        <v>77.400000000000006</v>
      </c>
      <c r="G85" s="8">
        <f>(LOOKUP(A85,Code!C$2:D$7)+1)*F85</f>
        <v>81.656999999999996</v>
      </c>
    </row>
    <row r="86" spans="1:7" x14ac:dyDescent="0.25">
      <c r="A86" s="18">
        <v>3</v>
      </c>
      <c r="B86" s="5" t="s">
        <v>71</v>
      </c>
      <c r="C86" s="5">
        <v>28</v>
      </c>
      <c r="D86" s="5" t="s">
        <v>12</v>
      </c>
      <c r="E86" s="6">
        <v>4.9400000000000004</v>
      </c>
      <c r="F86" s="7">
        <f>(E86*C86)*A86</f>
        <v>414.96000000000004</v>
      </c>
      <c r="G86" s="8">
        <f>(LOOKUP(A86,Code!C$2:D$7)+1)*F86</f>
        <v>437.78280000000001</v>
      </c>
    </row>
    <row r="87" spans="1:7" ht="15.75" thickBot="1" x14ac:dyDescent="0.3">
      <c r="A87" s="20">
        <v>3</v>
      </c>
      <c r="B87" s="12" t="s">
        <v>70</v>
      </c>
      <c r="C87" s="12">
        <v>28</v>
      </c>
      <c r="D87" s="12" t="s">
        <v>12</v>
      </c>
      <c r="E87" s="13">
        <v>1.96</v>
      </c>
      <c r="F87" s="86">
        <f>(E87*C87)*A87</f>
        <v>164.64</v>
      </c>
      <c r="G87" s="59">
        <f>(LOOKUP(A87,Code!C$2:D$7)+1)*F87</f>
        <v>173.69519999999997</v>
      </c>
    </row>
    <row r="88" spans="1:7" ht="15.75" thickTop="1" x14ac:dyDescent="0.25"/>
  </sheetData>
  <autoFilter ref="A1:G87">
    <filterColumn colId="0">
      <filters>
        <filter val="1"/>
        <filter val="2"/>
        <filter val="3"/>
      </filters>
    </filterColumn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88"/>
  <sheetViews>
    <sheetView workbookViewId="0">
      <selection sqref="A1:G1"/>
    </sheetView>
  </sheetViews>
  <sheetFormatPr baseColWidth="10" defaultRowHeight="15" x14ac:dyDescent="0.25"/>
  <sheetData>
    <row r="1" spans="1:7" ht="40.5" thickTop="1" thickBot="1" x14ac:dyDescent="0.3">
      <c r="A1" s="96" t="s">
        <v>0</v>
      </c>
      <c r="B1" s="97" t="s">
        <v>1</v>
      </c>
      <c r="C1" s="93" t="s">
        <v>2</v>
      </c>
      <c r="D1" s="93" t="s">
        <v>3</v>
      </c>
      <c r="E1" s="98" t="s">
        <v>4</v>
      </c>
      <c r="F1" s="99" t="s">
        <v>5</v>
      </c>
      <c r="G1" s="100" t="s">
        <v>6</v>
      </c>
    </row>
    <row r="2" spans="1:7" ht="15.75" thickTop="1" x14ac:dyDescent="0.25">
      <c r="A2" s="89">
        <v>3</v>
      </c>
      <c r="B2" s="15" t="s">
        <v>55</v>
      </c>
      <c r="C2" s="15">
        <v>28</v>
      </c>
      <c r="D2" s="15" t="s">
        <v>12</v>
      </c>
      <c r="E2" s="8">
        <v>4.38</v>
      </c>
      <c r="F2" s="7">
        <f>(E2*C2)*A2</f>
        <v>367.92</v>
      </c>
      <c r="G2" s="8">
        <f>(LOOKUP(A2,Code!C$2:D$7)+1)*F2</f>
        <v>388.15559999999999</v>
      </c>
    </row>
    <row r="3" spans="1:7" hidden="1" x14ac:dyDescent="0.25">
      <c r="A3" s="19">
        <v>3</v>
      </c>
      <c r="B3" s="5" t="s">
        <v>54</v>
      </c>
      <c r="C3" s="5">
        <v>28</v>
      </c>
      <c r="D3" s="5" t="s">
        <v>12</v>
      </c>
      <c r="E3" s="6">
        <v>1.76</v>
      </c>
      <c r="F3" s="7">
        <f>(E3*C3)*A3</f>
        <v>147.84</v>
      </c>
      <c r="G3" s="8">
        <f>(LOOKUP(A3,Code!C$2:D$7)+1)*F3</f>
        <v>155.97119999999998</v>
      </c>
    </row>
    <row r="4" spans="1:7" hidden="1" x14ac:dyDescent="0.25">
      <c r="A4" s="16">
        <v>2</v>
      </c>
      <c r="B4" s="5" t="s">
        <v>30</v>
      </c>
      <c r="C4" s="5">
        <v>30</v>
      </c>
      <c r="D4" s="5" t="s">
        <v>12</v>
      </c>
      <c r="E4" s="6">
        <v>1.84</v>
      </c>
      <c r="F4" s="7">
        <f>(E4*C4)*A4</f>
        <v>110.4</v>
      </c>
      <c r="G4" s="8">
        <f>(LOOKUP(A4,Code!C$2:D$7)+1)*F4</f>
        <v>112.7184</v>
      </c>
    </row>
    <row r="5" spans="1:7" hidden="1" x14ac:dyDescent="0.25">
      <c r="A5" s="19">
        <v>5</v>
      </c>
      <c r="B5" s="5" t="s">
        <v>30</v>
      </c>
      <c r="C5" s="5">
        <v>30</v>
      </c>
      <c r="D5" s="5" t="s">
        <v>12</v>
      </c>
      <c r="E5" s="6">
        <v>1.84</v>
      </c>
      <c r="F5" s="7">
        <f>(E5*C5)*A5</f>
        <v>276</v>
      </c>
      <c r="G5" s="8">
        <f>(LOOKUP(A5,Code!C$2:D$7)+1)*F5</f>
        <v>281.79599999999999</v>
      </c>
    </row>
    <row r="6" spans="1:7" x14ac:dyDescent="0.25">
      <c r="A6" s="9">
        <v>2</v>
      </c>
      <c r="B6" s="5" t="s">
        <v>31</v>
      </c>
      <c r="C6" s="5">
        <v>30</v>
      </c>
      <c r="D6" s="5" t="s">
        <v>12</v>
      </c>
      <c r="E6" s="6">
        <v>3.2</v>
      </c>
      <c r="F6" s="7">
        <f>(E6*C6)*A6</f>
        <v>192</v>
      </c>
      <c r="G6" s="8">
        <f>(LOOKUP(A6,Code!C$2:D$7)+1)*F6</f>
        <v>196.03199999999998</v>
      </c>
    </row>
    <row r="7" spans="1:7" hidden="1" x14ac:dyDescent="0.25">
      <c r="A7" s="18">
        <v>5</v>
      </c>
      <c r="B7" s="5" t="s">
        <v>31</v>
      </c>
      <c r="C7" s="5">
        <v>30</v>
      </c>
      <c r="D7" s="5" t="s">
        <v>12</v>
      </c>
      <c r="E7" s="6">
        <v>3.2</v>
      </c>
      <c r="F7" s="7">
        <f>(E7*C7)*A7</f>
        <v>480</v>
      </c>
      <c r="G7" s="8">
        <f>(LOOKUP(A7,Code!C$2:D$7)+1)*F7</f>
        <v>490.07999999999993</v>
      </c>
    </row>
    <row r="8" spans="1:7" x14ac:dyDescent="0.25">
      <c r="A8" s="19">
        <v>3</v>
      </c>
      <c r="B8" s="5" t="s">
        <v>57</v>
      </c>
      <c r="C8" s="5">
        <v>28</v>
      </c>
      <c r="D8" s="5" t="s">
        <v>12</v>
      </c>
      <c r="E8" s="6">
        <v>5.56</v>
      </c>
      <c r="F8" s="7">
        <f>(E8*C8)*A8</f>
        <v>467.03999999999996</v>
      </c>
      <c r="G8" s="8">
        <f>(LOOKUP(A8,Code!C$2:D$7)+1)*F8</f>
        <v>492.72719999999993</v>
      </c>
    </row>
    <row r="9" spans="1:7" x14ac:dyDescent="0.25">
      <c r="A9" s="18">
        <v>3</v>
      </c>
      <c r="B9" s="5" t="s">
        <v>58</v>
      </c>
      <c r="C9" s="5">
        <v>28</v>
      </c>
      <c r="D9" s="5" t="s">
        <v>12</v>
      </c>
      <c r="E9" s="6">
        <v>7.36</v>
      </c>
      <c r="F9" s="7">
        <f>(E9*C9)*A9</f>
        <v>618.24</v>
      </c>
      <c r="G9" s="8">
        <f>(LOOKUP(A9,Code!C$2:D$7)+1)*F9</f>
        <v>652.2432</v>
      </c>
    </row>
    <row r="10" spans="1:7" x14ac:dyDescent="0.25">
      <c r="A10" s="18">
        <v>3</v>
      </c>
      <c r="B10" s="5" t="s">
        <v>56</v>
      </c>
      <c r="C10" s="5">
        <v>28</v>
      </c>
      <c r="D10" s="5" t="s">
        <v>12</v>
      </c>
      <c r="E10" s="6">
        <v>3.76</v>
      </c>
      <c r="F10" s="7">
        <f>(E10*C10)*A10</f>
        <v>315.84000000000003</v>
      </c>
      <c r="G10" s="8">
        <f>(LOOKUP(A10,Code!C$2:D$7)+1)*F10</f>
        <v>333.21120000000002</v>
      </c>
    </row>
    <row r="11" spans="1:7" hidden="1" x14ac:dyDescent="0.25">
      <c r="A11" s="19">
        <v>6</v>
      </c>
      <c r="B11" s="5" t="s">
        <v>82</v>
      </c>
      <c r="C11" s="5">
        <v>50</v>
      </c>
      <c r="D11" s="5" t="s">
        <v>12</v>
      </c>
      <c r="E11" s="6">
        <v>0.49</v>
      </c>
      <c r="F11" s="7">
        <f>(E11*C11)*A11</f>
        <v>147</v>
      </c>
      <c r="G11" s="8">
        <f>(LOOKUP(A11,Code!C$2:D$7)+1)*F11</f>
        <v>151.55699999999999</v>
      </c>
    </row>
    <row r="12" spans="1:7" hidden="1" x14ac:dyDescent="0.25">
      <c r="A12" s="19">
        <v>4</v>
      </c>
      <c r="B12" s="5" t="s">
        <v>72</v>
      </c>
      <c r="C12" s="5">
        <v>100</v>
      </c>
      <c r="D12" s="5" t="s">
        <v>12</v>
      </c>
      <c r="E12" s="6">
        <v>0.76</v>
      </c>
      <c r="F12" s="7">
        <f>(E12*C12)*A12</f>
        <v>304</v>
      </c>
      <c r="G12" s="8">
        <f>(LOOKUP(A12,Code!C$2:D$7)+1)*F12</f>
        <v>313.42399999999998</v>
      </c>
    </row>
    <row r="13" spans="1:7" hidden="1" x14ac:dyDescent="0.25">
      <c r="A13" s="18">
        <v>6</v>
      </c>
      <c r="B13" s="5" t="s">
        <v>83</v>
      </c>
      <c r="C13" s="5">
        <v>28</v>
      </c>
      <c r="D13" s="5" t="s">
        <v>12</v>
      </c>
      <c r="E13" s="6">
        <v>3.1</v>
      </c>
      <c r="F13" s="7">
        <f>(E13*C13)*A13</f>
        <v>520.79999999999995</v>
      </c>
      <c r="G13" s="8">
        <f>(LOOKUP(A13,Code!C$2:D$7)+1)*F13</f>
        <v>536.94479999999987</v>
      </c>
    </row>
    <row r="14" spans="1:7" x14ac:dyDescent="0.25">
      <c r="A14" s="4">
        <v>1</v>
      </c>
      <c r="B14" s="5" t="s">
        <v>7</v>
      </c>
      <c r="C14" s="5">
        <v>15</v>
      </c>
      <c r="D14" s="5" t="s">
        <v>8</v>
      </c>
      <c r="E14" s="6">
        <v>3.58</v>
      </c>
      <c r="F14" s="7">
        <f>(E14*C14)*A14</f>
        <v>53.7</v>
      </c>
      <c r="G14" s="8">
        <f>(LOOKUP(A14,Code!C$2:D$7)+1)*F14</f>
        <v>56.653500000000001</v>
      </c>
    </row>
    <row r="15" spans="1:7" x14ac:dyDescent="0.25">
      <c r="A15" s="19">
        <v>3</v>
      </c>
      <c r="B15" s="5" t="s">
        <v>60</v>
      </c>
      <c r="C15" s="5">
        <v>28</v>
      </c>
      <c r="D15" s="5" t="s">
        <v>12</v>
      </c>
      <c r="E15" s="6">
        <v>4.3600000000000003</v>
      </c>
      <c r="F15" s="7">
        <f>(E15*C15)*A15</f>
        <v>366.24</v>
      </c>
      <c r="G15" s="8">
        <f>(LOOKUP(A15,Code!C$2:D$7)+1)*F15</f>
        <v>386.38319999999999</v>
      </c>
    </row>
    <row r="16" spans="1:7" x14ac:dyDescent="0.25">
      <c r="A16" s="18">
        <v>3</v>
      </c>
      <c r="B16" s="5" t="s">
        <v>59</v>
      </c>
      <c r="C16" s="5">
        <v>28</v>
      </c>
      <c r="D16" s="5" t="s">
        <v>12</v>
      </c>
      <c r="E16" s="6">
        <v>2.76</v>
      </c>
      <c r="F16" s="7">
        <f>(E16*C16)*A16</f>
        <v>231.84</v>
      </c>
      <c r="G16" s="8">
        <f>(LOOKUP(A16,Code!C$2:D$7)+1)*F16</f>
        <v>244.59119999999999</v>
      </c>
    </row>
    <row r="17" spans="1:7" hidden="1" x14ac:dyDescent="0.25">
      <c r="A17" s="19">
        <v>5</v>
      </c>
      <c r="B17" s="5" t="s">
        <v>74</v>
      </c>
      <c r="C17" s="5">
        <v>30</v>
      </c>
      <c r="D17" s="5" t="s">
        <v>12</v>
      </c>
      <c r="E17" s="6">
        <v>3.59</v>
      </c>
      <c r="F17" s="7">
        <f>(E17*C17)*A17</f>
        <v>538.5</v>
      </c>
      <c r="G17" s="8">
        <f>(LOOKUP(A17,Code!C$2:D$7)+1)*F17</f>
        <v>549.80849999999998</v>
      </c>
    </row>
    <row r="18" spans="1:7" hidden="1" x14ac:dyDescent="0.25">
      <c r="A18" s="9">
        <v>2</v>
      </c>
      <c r="B18" s="5" t="s">
        <v>32</v>
      </c>
      <c r="C18" s="5">
        <v>90</v>
      </c>
      <c r="D18" s="5" t="s">
        <v>12</v>
      </c>
      <c r="E18" s="6">
        <v>0.89</v>
      </c>
      <c r="F18" s="7">
        <f>(E18*C18)*A18</f>
        <v>160.19999999999999</v>
      </c>
      <c r="G18" s="8">
        <f>(LOOKUP(A18,Code!C$2:D$7)+1)*F18</f>
        <v>163.56419999999997</v>
      </c>
    </row>
    <row r="19" spans="1:7" hidden="1" x14ac:dyDescent="0.25">
      <c r="A19" s="16">
        <v>2</v>
      </c>
      <c r="B19" s="5" t="s">
        <v>33</v>
      </c>
      <c r="C19" s="5">
        <v>30</v>
      </c>
      <c r="D19" s="5" t="s">
        <v>12</v>
      </c>
      <c r="E19" s="6">
        <v>1.73</v>
      </c>
      <c r="F19" s="7">
        <f>(E19*C19)*A19</f>
        <v>103.8</v>
      </c>
      <c r="G19" s="8">
        <f>(LOOKUP(A19,Code!C$2:D$7)+1)*F19</f>
        <v>105.97979999999998</v>
      </c>
    </row>
    <row r="20" spans="1:7" x14ac:dyDescent="0.25">
      <c r="A20" s="18">
        <v>3</v>
      </c>
      <c r="B20" s="5" t="s">
        <v>61</v>
      </c>
      <c r="C20" s="5">
        <v>30</v>
      </c>
      <c r="D20" s="5" t="s">
        <v>12</v>
      </c>
      <c r="E20" s="6">
        <v>4.24</v>
      </c>
      <c r="F20" s="7">
        <f>(E20*C20)*A20</f>
        <v>381.6</v>
      </c>
      <c r="G20" s="8">
        <f>(LOOKUP(A20,Code!C$2:D$7)+1)*F20</f>
        <v>402.58800000000002</v>
      </c>
    </row>
    <row r="21" spans="1:7" x14ac:dyDescent="0.25">
      <c r="A21" s="18">
        <v>3</v>
      </c>
      <c r="B21" s="5" t="s">
        <v>62</v>
      </c>
      <c r="C21" s="5">
        <v>30</v>
      </c>
      <c r="D21" s="5" t="s">
        <v>12</v>
      </c>
      <c r="E21" s="6">
        <v>5.7</v>
      </c>
      <c r="F21" s="7">
        <f>(E21*C21)*A21</f>
        <v>513</v>
      </c>
      <c r="G21" s="8">
        <f>(LOOKUP(A21,Code!C$2:D$7)+1)*F21</f>
        <v>541.21499999999992</v>
      </c>
    </row>
    <row r="22" spans="1:7" x14ac:dyDescent="0.25">
      <c r="A22" s="113">
        <v>3</v>
      </c>
      <c r="B22" s="112" t="s">
        <v>63</v>
      </c>
      <c r="C22" s="112">
        <v>28</v>
      </c>
      <c r="D22" s="112" t="s">
        <v>12</v>
      </c>
      <c r="E22" s="85">
        <v>5.82</v>
      </c>
      <c r="F22" s="40">
        <f>(E22*C22)*A22</f>
        <v>488.88</v>
      </c>
      <c r="G22" s="8">
        <f>(LOOKUP(A22,Code!C$2:D$7)+1)*F22</f>
        <v>515.76839999999993</v>
      </c>
    </row>
    <row r="23" spans="1:7" ht="15.75" hidden="1" thickTop="1" x14ac:dyDescent="0.25">
      <c r="A23" s="32">
        <v>1</v>
      </c>
      <c r="B23" s="15" t="s">
        <v>9</v>
      </c>
      <c r="C23" s="15">
        <v>30</v>
      </c>
      <c r="D23" s="15" t="s">
        <v>10</v>
      </c>
      <c r="E23" s="8">
        <v>1.64</v>
      </c>
      <c r="F23" s="7">
        <f>(E23*C23)*A23</f>
        <v>49.199999999999996</v>
      </c>
      <c r="G23" s="8">
        <f>(LOOKUP(A23,Code!C$2:D$7)+1)*F23</f>
        <v>51.905999999999992</v>
      </c>
    </row>
    <row r="24" spans="1:7" ht="15.75" hidden="1" thickTop="1" x14ac:dyDescent="0.25">
      <c r="A24" s="9">
        <v>1</v>
      </c>
      <c r="B24" s="5" t="s">
        <v>11</v>
      </c>
      <c r="C24" s="5">
        <v>30</v>
      </c>
      <c r="D24" s="5" t="s">
        <v>12</v>
      </c>
      <c r="E24" s="6">
        <v>0.88</v>
      </c>
      <c r="F24" s="7">
        <f>(E24*C24)*A24</f>
        <v>26.4</v>
      </c>
      <c r="G24" s="8">
        <f>(LOOKUP(A24,Code!C$2:D$7)+1)*F24</f>
        <v>27.851999999999997</v>
      </c>
    </row>
    <row r="25" spans="1:7" ht="15.75" hidden="1" thickTop="1" x14ac:dyDescent="0.25">
      <c r="A25" s="19">
        <v>6</v>
      </c>
      <c r="B25" s="5" t="s">
        <v>84</v>
      </c>
      <c r="C25" s="5">
        <v>28</v>
      </c>
      <c r="D25" s="5" t="s">
        <v>12</v>
      </c>
      <c r="E25" s="6">
        <v>2.65</v>
      </c>
      <c r="F25" s="7">
        <f>(E25*C25)*A25</f>
        <v>445.20000000000005</v>
      </c>
      <c r="G25" s="8">
        <f>(LOOKUP(A25,Code!C$2:D$7)+1)*F25</f>
        <v>459.00119999999998</v>
      </c>
    </row>
    <row r="26" spans="1:7" ht="15.75" hidden="1" thickTop="1" x14ac:dyDescent="0.25">
      <c r="A26" s="18">
        <v>5</v>
      </c>
      <c r="B26" s="5" t="s">
        <v>75</v>
      </c>
      <c r="C26" s="5">
        <v>40</v>
      </c>
      <c r="D26" s="5" t="s">
        <v>12</v>
      </c>
      <c r="E26" s="6">
        <v>0.28999999999999998</v>
      </c>
      <c r="F26" s="7">
        <f>(E26*C26)*A26</f>
        <v>58</v>
      </c>
      <c r="G26" s="8">
        <f>(LOOKUP(A26,Code!C$2:D$7)+1)*F26</f>
        <v>59.217999999999996</v>
      </c>
    </row>
    <row r="27" spans="1:7" ht="15.75" hidden="1" thickTop="1" x14ac:dyDescent="0.25">
      <c r="A27" s="19">
        <v>5</v>
      </c>
      <c r="B27" s="5" t="s">
        <v>76</v>
      </c>
      <c r="C27" s="5">
        <v>30</v>
      </c>
      <c r="D27" s="5" t="s">
        <v>12</v>
      </c>
      <c r="E27" s="6">
        <v>0.61</v>
      </c>
      <c r="F27" s="7">
        <f>(E27*C27)*A27</f>
        <v>91.5</v>
      </c>
      <c r="G27" s="8">
        <f>(LOOKUP(A27,Code!C$2:D$7)+1)*F27</f>
        <v>93.421499999999995</v>
      </c>
    </row>
    <row r="28" spans="1:7" x14ac:dyDescent="0.25">
      <c r="A28" s="9">
        <v>2</v>
      </c>
      <c r="B28" s="5" t="s">
        <v>36</v>
      </c>
      <c r="C28" s="5">
        <v>30</v>
      </c>
      <c r="D28" s="5" t="s">
        <v>35</v>
      </c>
      <c r="E28" s="6">
        <v>3.37</v>
      </c>
      <c r="F28" s="7">
        <f>(E28*C28)*A28</f>
        <v>202.20000000000002</v>
      </c>
      <c r="G28" s="8">
        <f>(LOOKUP(A28,Code!C$2:D$7)+1)*F28</f>
        <v>206.4462</v>
      </c>
    </row>
    <row r="29" spans="1:7" x14ac:dyDescent="0.25">
      <c r="A29" s="16">
        <v>2</v>
      </c>
      <c r="B29" s="5" t="s">
        <v>37</v>
      </c>
      <c r="C29" s="5">
        <v>30</v>
      </c>
      <c r="D29" s="5" t="s">
        <v>35</v>
      </c>
      <c r="E29" s="6">
        <v>3.62</v>
      </c>
      <c r="F29" s="7">
        <f>(E29*C29)*A29</f>
        <v>217.20000000000002</v>
      </c>
      <c r="G29" s="8">
        <f>(LOOKUP(A29,Code!C$2:D$7)+1)*F29</f>
        <v>221.7612</v>
      </c>
    </row>
    <row r="30" spans="1:7" x14ac:dyDescent="0.25">
      <c r="A30" s="9">
        <v>2</v>
      </c>
      <c r="B30" s="5" t="s">
        <v>34</v>
      </c>
      <c r="C30" s="5">
        <v>30</v>
      </c>
      <c r="D30" s="5" t="s">
        <v>35</v>
      </c>
      <c r="E30" s="6">
        <v>3.12</v>
      </c>
      <c r="F30" s="7">
        <f>(E30*C30)*A30</f>
        <v>187.20000000000002</v>
      </c>
      <c r="G30" s="8">
        <f>(LOOKUP(A30,Code!C$2:D$7)+1)*F30</f>
        <v>191.13120000000001</v>
      </c>
    </row>
    <row r="31" spans="1:7" hidden="1" x14ac:dyDescent="0.25">
      <c r="A31" s="4">
        <v>1</v>
      </c>
      <c r="B31" s="5" t="s">
        <v>13</v>
      </c>
      <c r="C31" s="5">
        <v>30</v>
      </c>
      <c r="D31" s="5" t="s">
        <v>12</v>
      </c>
      <c r="E31" s="6">
        <v>1.58</v>
      </c>
      <c r="F31" s="7">
        <f>(E31*C31)*A31</f>
        <v>47.400000000000006</v>
      </c>
      <c r="G31" s="8">
        <f>(LOOKUP(A31,Code!C$2:D$7)+1)*F31</f>
        <v>50.007000000000005</v>
      </c>
    </row>
    <row r="32" spans="1:7" hidden="1" x14ac:dyDescent="0.25">
      <c r="A32" s="9">
        <v>1</v>
      </c>
      <c r="B32" s="10" t="s">
        <v>13</v>
      </c>
      <c r="C32" s="5">
        <v>20</v>
      </c>
      <c r="D32" s="5" t="s">
        <v>14</v>
      </c>
      <c r="E32" s="6">
        <v>1.82</v>
      </c>
      <c r="F32" s="7">
        <f>(E32*C32)*A32</f>
        <v>36.4</v>
      </c>
      <c r="G32" s="8">
        <f>(LOOKUP(A32,Code!C$2:D$7)+1)*F32</f>
        <v>38.401999999999994</v>
      </c>
    </row>
    <row r="33" spans="1:7" hidden="1" x14ac:dyDescent="0.25">
      <c r="A33" s="9">
        <v>1</v>
      </c>
      <c r="B33" s="5" t="s">
        <v>15</v>
      </c>
      <c r="C33" s="5">
        <v>30</v>
      </c>
      <c r="D33" s="5" t="s">
        <v>12</v>
      </c>
      <c r="E33" s="6">
        <v>1.66</v>
      </c>
      <c r="F33" s="7">
        <f>(E33*C33)*A33</f>
        <v>49.8</v>
      </c>
      <c r="G33" s="8">
        <f>(LOOKUP(A33,Code!C$2:D$7)+1)*F33</f>
        <v>52.538999999999994</v>
      </c>
    </row>
    <row r="34" spans="1:7" x14ac:dyDescent="0.25">
      <c r="A34" s="4">
        <v>1</v>
      </c>
      <c r="B34" s="5" t="s">
        <v>16</v>
      </c>
      <c r="C34" s="5">
        <v>30</v>
      </c>
      <c r="D34" s="5" t="s">
        <v>12</v>
      </c>
      <c r="E34" s="6">
        <v>2.99</v>
      </c>
      <c r="F34" s="7">
        <f>(E34*C34)*A34</f>
        <v>89.7</v>
      </c>
      <c r="G34" s="8">
        <f>(LOOKUP(A34,Code!C$2:D$7)+1)*F34</f>
        <v>94.633499999999998</v>
      </c>
    </row>
    <row r="35" spans="1:7" hidden="1" x14ac:dyDescent="0.25">
      <c r="A35" s="9">
        <v>1</v>
      </c>
      <c r="B35" s="5" t="s">
        <v>17</v>
      </c>
      <c r="C35" s="5">
        <v>30</v>
      </c>
      <c r="D35" s="5" t="s">
        <v>12</v>
      </c>
      <c r="E35" s="6">
        <v>1.53</v>
      </c>
      <c r="F35" s="7">
        <f>(E35*C35)*A35</f>
        <v>45.9</v>
      </c>
      <c r="G35" s="8">
        <f>(LOOKUP(A35,Code!C$2:D$7)+1)*F35</f>
        <v>48.424499999999995</v>
      </c>
    </row>
    <row r="36" spans="1:7" x14ac:dyDescent="0.25">
      <c r="A36" s="9">
        <v>1</v>
      </c>
      <c r="B36" s="5" t="s">
        <v>18</v>
      </c>
      <c r="C36" s="5">
        <v>20</v>
      </c>
      <c r="D36" s="5" t="s">
        <v>12</v>
      </c>
      <c r="E36" s="6">
        <v>2.65</v>
      </c>
      <c r="F36" s="7">
        <f>(E36*C36)*A36</f>
        <v>53</v>
      </c>
      <c r="G36" s="8">
        <f>(LOOKUP(A36,Code!C$2:D$7)+1)*F36</f>
        <v>55.914999999999999</v>
      </c>
    </row>
    <row r="37" spans="1:7" x14ac:dyDescent="0.25">
      <c r="A37" s="18">
        <v>3</v>
      </c>
      <c r="B37" s="5" t="s">
        <v>64</v>
      </c>
      <c r="C37" s="5">
        <v>28</v>
      </c>
      <c r="D37" s="5" t="s">
        <v>12</v>
      </c>
      <c r="E37" s="6">
        <v>3.81</v>
      </c>
      <c r="F37" s="7">
        <f>(E37*C37)*A37</f>
        <v>320.04000000000002</v>
      </c>
      <c r="G37" s="8">
        <f>(LOOKUP(A37,Code!C$2:D$7)+1)*F37</f>
        <v>337.6422</v>
      </c>
    </row>
    <row r="38" spans="1:7" x14ac:dyDescent="0.25">
      <c r="A38" s="18">
        <v>3</v>
      </c>
      <c r="B38" s="5" t="s">
        <v>65</v>
      </c>
      <c r="C38" s="5">
        <v>28</v>
      </c>
      <c r="D38" s="5" t="s">
        <v>12</v>
      </c>
      <c r="E38" s="6">
        <v>4.72</v>
      </c>
      <c r="F38" s="7">
        <f>(E38*C38)*A38</f>
        <v>396.48</v>
      </c>
      <c r="G38" s="8">
        <f>(LOOKUP(A38,Code!C$2:D$7)+1)*F38</f>
        <v>418.28640000000001</v>
      </c>
    </row>
    <row r="39" spans="1:7" hidden="1" x14ac:dyDescent="0.25">
      <c r="A39" s="4">
        <v>1</v>
      </c>
      <c r="B39" s="5" t="s">
        <v>19</v>
      </c>
      <c r="C39" s="5">
        <v>30</v>
      </c>
      <c r="D39" s="5" t="s">
        <v>12</v>
      </c>
      <c r="E39" s="6">
        <v>1.84</v>
      </c>
      <c r="F39" s="7">
        <f>(E39*C39)*A39</f>
        <v>55.2</v>
      </c>
      <c r="G39" s="8">
        <f>(LOOKUP(A39,Code!C$2:D$7)+1)*F39</f>
        <v>58.235999999999997</v>
      </c>
    </row>
    <row r="40" spans="1:7" hidden="1" x14ac:dyDescent="0.25">
      <c r="A40" s="18">
        <v>5</v>
      </c>
      <c r="B40" s="5" t="s">
        <v>77</v>
      </c>
      <c r="C40" s="5">
        <v>30</v>
      </c>
      <c r="D40" s="5" t="s">
        <v>12</v>
      </c>
      <c r="E40" s="6">
        <v>0.61</v>
      </c>
      <c r="F40" s="7">
        <f>(E40*C40)*A40</f>
        <v>91.5</v>
      </c>
      <c r="G40" s="8">
        <f>(LOOKUP(A40,Code!C$2:D$7)+1)*F40</f>
        <v>93.421499999999995</v>
      </c>
    </row>
    <row r="41" spans="1:7" hidden="1" x14ac:dyDescent="0.25">
      <c r="A41" s="18">
        <v>4</v>
      </c>
      <c r="B41" s="5" t="s">
        <v>73</v>
      </c>
      <c r="C41" s="5">
        <v>30</v>
      </c>
      <c r="D41" s="5" t="s">
        <v>12</v>
      </c>
      <c r="E41" s="6">
        <v>3.27</v>
      </c>
      <c r="F41" s="7">
        <f>(E41*C41)*A41</f>
        <v>392.4</v>
      </c>
      <c r="G41" s="8">
        <f>(LOOKUP(A41,Code!C$2:D$7)+1)*F41</f>
        <v>404.56439999999992</v>
      </c>
    </row>
    <row r="42" spans="1:7" hidden="1" x14ac:dyDescent="0.25">
      <c r="A42" s="19">
        <v>5</v>
      </c>
      <c r="B42" s="5" t="s">
        <v>78</v>
      </c>
      <c r="C42" s="5">
        <v>30</v>
      </c>
      <c r="D42" s="5" t="s">
        <v>12</v>
      </c>
      <c r="E42" s="6">
        <v>1.84</v>
      </c>
      <c r="F42" s="7">
        <f>(E42*C42)*A42</f>
        <v>276</v>
      </c>
      <c r="G42" s="8">
        <f>(LOOKUP(A42,Code!C$2:D$7)+1)*F42</f>
        <v>281.79599999999999</v>
      </c>
    </row>
    <row r="43" spans="1:7" hidden="1" x14ac:dyDescent="0.25">
      <c r="A43" s="18">
        <v>5</v>
      </c>
      <c r="B43" s="5" t="s">
        <v>79</v>
      </c>
      <c r="C43" s="5">
        <v>30</v>
      </c>
      <c r="D43" s="5" t="s">
        <v>12</v>
      </c>
      <c r="E43" s="6">
        <v>3.2</v>
      </c>
      <c r="F43" s="7">
        <f>(E43*C43)*A43</f>
        <v>480</v>
      </c>
      <c r="G43" s="8">
        <f>(LOOKUP(A43,Code!C$2:D$7)+1)*F43</f>
        <v>490.07999999999993</v>
      </c>
    </row>
    <row r="44" spans="1:7" x14ac:dyDescent="0.25">
      <c r="A44" s="19">
        <v>3</v>
      </c>
      <c r="B44" s="5" t="s">
        <v>66</v>
      </c>
      <c r="C44" s="5">
        <v>28</v>
      </c>
      <c r="D44" s="5" t="s">
        <v>12</v>
      </c>
      <c r="E44" s="6">
        <v>3.98</v>
      </c>
      <c r="F44" s="7">
        <f>(E44*C44)*A44</f>
        <v>334.32</v>
      </c>
      <c r="G44" s="8">
        <f>(LOOKUP(A44,Code!C$2:D$7)+1)*F44</f>
        <v>352.70759999999996</v>
      </c>
    </row>
    <row r="45" spans="1:7" x14ac:dyDescent="0.25">
      <c r="A45" s="114">
        <v>3</v>
      </c>
      <c r="B45" s="112" t="s">
        <v>67</v>
      </c>
      <c r="C45" s="112">
        <v>28</v>
      </c>
      <c r="D45" s="112" t="s">
        <v>12</v>
      </c>
      <c r="E45" s="85">
        <v>5.13</v>
      </c>
      <c r="F45" s="40">
        <f>(E45*C45)*A45</f>
        <v>430.91999999999996</v>
      </c>
      <c r="G45" s="8">
        <f>(LOOKUP(A45,Code!C$2:D$7)+1)*F45</f>
        <v>454.62059999999991</v>
      </c>
    </row>
    <row r="46" spans="1:7" ht="15.75" hidden="1" thickTop="1" x14ac:dyDescent="0.25">
      <c r="A46" s="17">
        <v>6</v>
      </c>
      <c r="B46" s="15" t="s">
        <v>86</v>
      </c>
      <c r="C46" s="15">
        <v>28</v>
      </c>
      <c r="D46" s="15" t="s">
        <v>12</v>
      </c>
      <c r="E46" s="8">
        <v>3.76</v>
      </c>
      <c r="F46" s="7">
        <f>(E46*C46)*A46</f>
        <v>631.68000000000006</v>
      </c>
      <c r="G46" s="8">
        <f>(LOOKUP(A46,Code!C$2:D$7)+1)*F46</f>
        <v>651.26207999999997</v>
      </c>
    </row>
    <row r="47" spans="1:7" ht="15.75" hidden="1" thickTop="1" x14ac:dyDescent="0.25">
      <c r="A47" s="18">
        <v>6</v>
      </c>
      <c r="B47" s="5" t="s">
        <v>87</v>
      </c>
      <c r="C47" s="5">
        <v>28</v>
      </c>
      <c r="D47" s="5" t="s">
        <v>12</v>
      </c>
      <c r="E47" s="6">
        <v>3.76</v>
      </c>
      <c r="F47" s="7">
        <f>(E47*C47)*A47</f>
        <v>631.68000000000006</v>
      </c>
      <c r="G47" s="8">
        <f>(LOOKUP(A47,Code!C$2:D$7)+1)*F47</f>
        <v>651.26207999999997</v>
      </c>
    </row>
    <row r="48" spans="1:7" ht="15.75" hidden="1" thickTop="1" x14ac:dyDescent="0.25">
      <c r="A48" s="18">
        <v>6</v>
      </c>
      <c r="B48" s="5" t="s">
        <v>85</v>
      </c>
      <c r="C48" s="5">
        <v>28</v>
      </c>
      <c r="D48" s="5" t="s">
        <v>12</v>
      </c>
      <c r="E48" s="6">
        <v>3.76</v>
      </c>
      <c r="F48" s="7">
        <f>(E48*C48)*A48</f>
        <v>631.68000000000006</v>
      </c>
      <c r="G48" s="8">
        <f>(LOOKUP(A48,Code!C$2:D$7)+1)*F48</f>
        <v>651.26207999999997</v>
      </c>
    </row>
    <row r="49" spans="1:7" ht="15.75" hidden="1" thickTop="1" x14ac:dyDescent="0.25">
      <c r="A49" s="9">
        <v>2</v>
      </c>
      <c r="B49" s="5" t="s">
        <v>38</v>
      </c>
      <c r="C49" s="5">
        <v>60</v>
      </c>
      <c r="D49" s="5" t="s">
        <v>8</v>
      </c>
      <c r="E49" s="6">
        <v>0.31</v>
      </c>
      <c r="F49" s="7">
        <f>(E49*C49)*A49</f>
        <v>37.200000000000003</v>
      </c>
      <c r="G49" s="8">
        <f>(LOOKUP(A49,Code!C$2:D$7)+1)*F49</f>
        <v>37.981200000000001</v>
      </c>
    </row>
    <row r="50" spans="1:7" ht="15.75" hidden="1" thickTop="1" x14ac:dyDescent="0.25">
      <c r="A50" s="9">
        <v>2</v>
      </c>
      <c r="B50" s="5" t="s">
        <v>39</v>
      </c>
      <c r="C50" s="5">
        <v>60</v>
      </c>
      <c r="D50" s="5" t="s">
        <v>8</v>
      </c>
      <c r="E50" s="6">
        <v>0.36</v>
      </c>
      <c r="F50" s="7">
        <f>(E50*C50)*A50</f>
        <v>43.199999999999996</v>
      </c>
      <c r="G50" s="8">
        <f>(LOOKUP(A50,Code!C$2:D$7)+1)*F50</f>
        <v>44.107199999999992</v>
      </c>
    </row>
    <row r="51" spans="1:7" ht="15.75" hidden="1" thickTop="1" x14ac:dyDescent="0.25">
      <c r="A51" s="16">
        <v>2</v>
      </c>
      <c r="B51" s="5" t="s">
        <v>40</v>
      </c>
      <c r="C51" s="5">
        <v>60</v>
      </c>
      <c r="D51" s="5" t="s">
        <v>8</v>
      </c>
      <c r="E51" s="6">
        <v>0.75</v>
      </c>
      <c r="F51" s="7">
        <f>(E51*C51)*A51</f>
        <v>90</v>
      </c>
      <c r="G51" s="8">
        <f>(LOOKUP(A51,Code!C$2:D$7)+1)*F51</f>
        <v>91.889999999999986</v>
      </c>
    </row>
    <row r="52" spans="1:7" ht="15.75" hidden="1" thickTop="1" x14ac:dyDescent="0.25">
      <c r="A52" s="9">
        <v>2</v>
      </c>
      <c r="B52" s="5" t="s">
        <v>41</v>
      </c>
      <c r="C52" s="5">
        <v>30</v>
      </c>
      <c r="D52" s="5" t="s">
        <v>8</v>
      </c>
      <c r="E52" s="6">
        <v>1.41</v>
      </c>
      <c r="F52" s="7">
        <f>(E52*C52)*A52</f>
        <v>84.6</v>
      </c>
      <c r="G52" s="8">
        <f>(LOOKUP(A52,Code!C$2:D$7)+1)*F52</f>
        <v>86.376599999999982</v>
      </c>
    </row>
    <row r="53" spans="1:7" ht="15.75" hidden="1" thickTop="1" x14ac:dyDescent="0.25">
      <c r="A53" s="9">
        <v>2</v>
      </c>
      <c r="B53" s="5" t="s">
        <v>42</v>
      </c>
      <c r="C53" s="5">
        <v>30</v>
      </c>
      <c r="D53" s="5" t="s">
        <v>8</v>
      </c>
      <c r="E53" s="6">
        <v>1.82</v>
      </c>
      <c r="F53" s="7">
        <f>(E53*C53)*A53</f>
        <v>109.2</v>
      </c>
      <c r="G53" s="8">
        <f>(LOOKUP(A53,Code!C$2:D$7)+1)*F53</f>
        <v>111.49319999999999</v>
      </c>
    </row>
    <row r="54" spans="1:7" x14ac:dyDescent="0.25">
      <c r="A54" s="9">
        <v>2</v>
      </c>
      <c r="B54" s="5" t="s">
        <v>44</v>
      </c>
      <c r="C54" s="5">
        <v>30</v>
      </c>
      <c r="D54" s="5" t="s">
        <v>35</v>
      </c>
      <c r="E54" s="6">
        <v>3.37</v>
      </c>
      <c r="F54" s="7">
        <f>(E54*C54)*A54</f>
        <v>202.20000000000002</v>
      </c>
      <c r="G54" s="8">
        <f>(LOOKUP(A54,Code!C$2:D$7)+1)*F54</f>
        <v>206.4462</v>
      </c>
    </row>
    <row r="55" spans="1:7" x14ac:dyDescent="0.25">
      <c r="A55" s="9">
        <v>2</v>
      </c>
      <c r="B55" s="5" t="s">
        <v>45</v>
      </c>
      <c r="C55" s="5">
        <v>30</v>
      </c>
      <c r="D55" s="5" t="s">
        <v>35</v>
      </c>
      <c r="E55" s="6">
        <v>3.62</v>
      </c>
      <c r="F55" s="7">
        <f>(E55*C55)*A55</f>
        <v>217.20000000000002</v>
      </c>
      <c r="G55" s="8">
        <f>(LOOKUP(A55,Code!C$2:D$7)+1)*F55</f>
        <v>221.7612</v>
      </c>
    </row>
    <row r="56" spans="1:7" x14ac:dyDescent="0.25">
      <c r="A56" s="16">
        <v>2</v>
      </c>
      <c r="B56" s="5" t="s">
        <v>43</v>
      </c>
      <c r="C56" s="5">
        <v>30</v>
      </c>
      <c r="D56" s="5" t="s">
        <v>35</v>
      </c>
      <c r="E56" s="6">
        <v>3.13</v>
      </c>
      <c r="F56" s="7">
        <f>(E56*C56)*A56</f>
        <v>187.79999999999998</v>
      </c>
      <c r="G56" s="8">
        <f>(LOOKUP(A56,Code!C$2:D$7)+1)*F56</f>
        <v>191.74379999999996</v>
      </c>
    </row>
    <row r="57" spans="1:7" hidden="1" x14ac:dyDescent="0.25">
      <c r="A57" s="9">
        <v>1</v>
      </c>
      <c r="B57" s="5" t="s">
        <v>20</v>
      </c>
      <c r="C57" s="5">
        <v>45</v>
      </c>
      <c r="D57" s="5" t="s">
        <v>12</v>
      </c>
      <c r="E57" s="6">
        <v>1.48</v>
      </c>
      <c r="F57" s="7">
        <f>(E57*C57)*A57</f>
        <v>66.599999999999994</v>
      </c>
      <c r="G57" s="8">
        <f>(LOOKUP(A57,Code!C$2:D$7)+1)*F57</f>
        <v>70.262999999999991</v>
      </c>
    </row>
    <row r="58" spans="1:7" hidden="1" x14ac:dyDescent="0.25">
      <c r="A58" s="9">
        <v>1</v>
      </c>
      <c r="B58" s="5" t="s">
        <v>20</v>
      </c>
      <c r="C58" s="5">
        <v>60</v>
      </c>
      <c r="D58" s="5" t="s">
        <v>8</v>
      </c>
      <c r="E58" s="6">
        <v>0.72</v>
      </c>
      <c r="F58" s="7">
        <f>(E58*C58)*A58</f>
        <v>43.199999999999996</v>
      </c>
      <c r="G58" s="8">
        <f>(LOOKUP(A58,Code!C$2:D$7)+1)*F58</f>
        <v>45.575999999999993</v>
      </c>
    </row>
    <row r="59" spans="1:7" x14ac:dyDescent="0.25">
      <c r="A59" s="111">
        <v>1</v>
      </c>
      <c r="B59" s="5" t="s">
        <v>20</v>
      </c>
      <c r="C59" s="5">
        <v>30</v>
      </c>
      <c r="D59" s="5" t="s">
        <v>14</v>
      </c>
      <c r="E59" s="6">
        <v>2.15</v>
      </c>
      <c r="F59" s="7">
        <f>(E59*C59)*A59</f>
        <v>64.5</v>
      </c>
      <c r="G59" s="8">
        <f>(LOOKUP(A59,Code!C$2:D$7)+1)*F59</f>
        <v>68.047499999999999</v>
      </c>
    </row>
    <row r="60" spans="1:7" x14ac:dyDescent="0.25">
      <c r="A60" s="106">
        <v>1</v>
      </c>
      <c r="B60" s="5" t="s">
        <v>20</v>
      </c>
      <c r="C60" s="5">
        <v>12</v>
      </c>
      <c r="D60" s="5" t="s">
        <v>21</v>
      </c>
      <c r="E60" s="6">
        <v>2.79</v>
      </c>
      <c r="F60" s="7">
        <f>(E60*C60)*A60</f>
        <v>33.480000000000004</v>
      </c>
      <c r="G60" s="8">
        <f>(LOOKUP(A60,Code!C$2:D$7)+1)*F60</f>
        <v>35.321400000000004</v>
      </c>
    </row>
    <row r="61" spans="1:7" hidden="1" x14ac:dyDescent="0.25">
      <c r="A61" s="9">
        <v>1</v>
      </c>
      <c r="B61" s="5" t="s">
        <v>22</v>
      </c>
      <c r="C61" s="5">
        <v>90</v>
      </c>
      <c r="D61" s="5" t="s">
        <v>12</v>
      </c>
      <c r="E61" s="6">
        <v>1.62</v>
      </c>
      <c r="F61" s="7">
        <f>(E61*C61)*A61</f>
        <v>145.80000000000001</v>
      </c>
      <c r="G61" s="8">
        <f>(LOOKUP(A61,Code!C$2:D$7)+1)*F61</f>
        <v>153.81900000000002</v>
      </c>
    </row>
    <row r="62" spans="1:7" x14ac:dyDescent="0.25">
      <c r="A62" s="109">
        <v>3</v>
      </c>
      <c r="B62" s="5" t="s">
        <v>69</v>
      </c>
      <c r="C62" s="5">
        <v>28</v>
      </c>
      <c r="D62" s="5" t="s">
        <v>12</v>
      </c>
      <c r="E62" s="6">
        <v>5.6</v>
      </c>
      <c r="F62" s="7">
        <f>(E62*C62)*A62</f>
        <v>470.4</v>
      </c>
      <c r="G62" s="8">
        <f>(LOOKUP(A62,Code!C$2:D$7)+1)*F62</f>
        <v>496.27199999999993</v>
      </c>
    </row>
    <row r="63" spans="1:7" x14ac:dyDescent="0.25">
      <c r="A63" s="114">
        <v>3</v>
      </c>
      <c r="B63" s="112" t="s">
        <v>68</v>
      </c>
      <c r="C63" s="112">
        <v>28</v>
      </c>
      <c r="D63" s="112" t="s">
        <v>12</v>
      </c>
      <c r="E63" s="85">
        <v>2.2000000000000002</v>
      </c>
      <c r="F63" s="40">
        <f>(E63*C63)*A63</f>
        <v>184.8</v>
      </c>
      <c r="G63" s="8">
        <f>(LOOKUP(A63,Code!C$2:D$7)+1)*F63</f>
        <v>194.964</v>
      </c>
    </row>
    <row r="64" spans="1:7" ht="15.75" hidden="1" thickTop="1" x14ac:dyDescent="0.25">
      <c r="A64" s="14">
        <v>2</v>
      </c>
      <c r="B64" s="15" t="s">
        <v>49</v>
      </c>
      <c r="C64" s="15">
        <v>120</v>
      </c>
      <c r="D64" s="15" t="s">
        <v>12</v>
      </c>
      <c r="E64" s="8">
        <v>0.33</v>
      </c>
      <c r="F64" s="7">
        <f>(E64*C64)*A64</f>
        <v>79.2</v>
      </c>
      <c r="G64" s="8">
        <f>(LOOKUP(A64,Code!C$2:D$7)+1)*F64</f>
        <v>80.863199999999992</v>
      </c>
    </row>
    <row r="65" spans="1:7" ht="16.5" hidden="1" thickTop="1" thickBot="1" x14ac:dyDescent="0.3">
      <c r="A65" s="11">
        <v>2</v>
      </c>
      <c r="B65" s="12" t="s">
        <v>50</v>
      </c>
      <c r="C65" s="12">
        <v>60</v>
      </c>
      <c r="D65" s="12" t="s">
        <v>12</v>
      </c>
      <c r="E65" s="13">
        <v>0.59</v>
      </c>
      <c r="F65" s="7">
        <f>(E65*C65)*A65</f>
        <v>70.8</v>
      </c>
      <c r="G65" s="8">
        <f>(LOOKUP(A65,Code!C$2:D$7)+1)*F65</f>
        <v>72.286799999999985</v>
      </c>
    </row>
    <row r="66" spans="1:7" ht="15.75" hidden="1" thickTop="1" x14ac:dyDescent="0.25">
      <c r="A66" s="32">
        <v>2</v>
      </c>
      <c r="B66" s="15" t="s">
        <v>48</v>
      </c>
      <c r="C66" s="15">
        <v>30</v>
      </c>
      <c r="D66" s="15" t="s">
        <v>12</v>
      </c>
      <c r="E66" s="7">
        <v>0.27</v>
      </c>
      <c r="F66" s="7">
        <f>(E66*C66)*A66</f>
        <v>16.200000000000003</v>
      </c>
      <c r="G66" s="8">
        <f>(LOOKUP(A66,Code!C$2:D$7)+1)*F66</f>
        <v>16.540200000000002</v>
      </c>
    </row>
    <row r="67" spans="1:7" ht="15.75" hidden="1" thickTop="1" x14ac:dyDescent="0.25">
      <c r="A67" s="9">
        <v>2</v>
      </c>
      <c r="B67" s="5" t="s">
        <v>51</v>
      </c>
      <c r="C67" s="5">
        <v>60</v>
      </c>
      <c r="D67" s="5" t="s">
        <v>12</v>
      </c>
      <c r="E67" s="21">
        <v>0.68</v>
      </c>
      <c r="F67" s="7">
        <f>(E67*C67)*A67</f>
        <v>81.600000000000009</v>
      </c>
      <c r="G67" s="8">
        <f>(LOOKUP(A67,Code!C$2:D$7)+1)*F67</f>
        <v>83.313600000000008</v>
      </c>
    </row>
    <row r="68" spans="1:7" ht="15.75" hidden="1" thickTop="1" x14ac:dyDescent="0.25">
      <c r="A68" s="16">
        <v>2</v>
      </c>
      <c r="B68" s="5" t="s">
        <v>52</v>
      </c>
      <c r="C68" s="5">
        <v>60</v>
      </c>
      <c r="D68" s="5" t="s">
        <v>12</v>
      </c>
      <c r="E68" s="21">
        <v>0.69</v>
      </c>
      <c r="F68" s="7">
        <f>(E68*C68)*A68</f>
        <v>82.8</v>
      </c>
      <c r="G68" s="8">
        <f>(LOOKUP(A68,Code!C$2:D$7)+1)*F68</f>
        <v>84.538799999999995</v>
      </c>
    </row>
    <row r="69" spans="1:7" ht="15.75" hidden="1" thickTop="1" x14ac:dyDescent="0.25">
      <c r="A69" s="9">
        <v>2</v>
      </c>
      <c r="B69" s="5" t="s">
        <v>53</v>
      </c>
      <c r="C69" s="5">
        <v>30</v>
      </c>
      <c r="D69" s="5" t="s">
        <v>12</v>
      </c>
      <c r="E69" s="21">
        <v>1.85</v>
      </c>
      <c r="F69" s="7">
        <f>(E69*C69)*A69</f>
        <v>111</v>
      </c>
      <c r="G69" s="8">
        <f>(LOOKUP(A69,Code!C$2:D$7)+1)*F69</f>
        <v>113.33099999999999</v>
      </c>
    </row>
    <row r="70" spans="1:7" ht="15.75" hidden="1" thickTop="1" x14ac:dyDescent="0.25">
      <c r="A70" s="19">
        <v>5</v>
      </c>
      <c r="B70" s="5" t="s">
        <v>80</v>
      </c>
      <c r="C70" s="5">
        <v>30</v>
      </c>
      <c r="D70" s="5" t="s">
        <v>12</v>
      </c>
      <c r="E70" s="21">
        <v>2.58</v>
      </c>
      <c r="F70" s="7">
        <f>(E70*C70)*A70</f>
        <v>387</v>
      </c>
      <c r="G70" s="8">
        <f>(LOOKUP(A70,Code!C$2:D$7)+1)*F70</f>
        <v>395.12699999999995</v>
      </c>
    </row>
    <row r="71" spans="1:7" ht="15.75" hidden="1" thickTop="1" x14ac:dyDescent="0.25">
      <c r="A71" s="19">
        <v>6</v>
      </c>
      <c r="B71" s="5" t="s">
        <v>88</v>
      </c>
      <c r="C71" s="5">
        <v>20</v>
      </c>
      <c r="D71" s="5" t="s">
        <v>12</v>
      </c>
      <c r="E71" s="21">
        <v>1.92</v>
      </c>
      <c r="F71" s="7">
        <f>(E71*C71)*A71</f>
        <v>230.39999999999998</v>
      </c>
      <c r="G71" s="8">
        <f>(LOOKUP(A71,Code!C$2:D$7)+1)*F71</f>
        <v>237.54239999999996</v>
      </c>
    </row>
    <row r="72" spans="1:7" ht="15.75" hidden="1" thickTop="1" x14ac:dyDescent="0.25">
      <c r="A72" s="18">
        <v>6</v>
      </c>
      <c r="B72" s="5" t="s">
        <v>89</v>
      </c>
      <c r="C72" s="5">
        <v>30</v>
      </c>
      <c r="D72" s="5" t="s">
        <v>12</v>
      </c>
      <c r="E72" s="21">
        <v>3.21</v>
      </c>
      <c r="F72" s="7">
        <f>(E72*C72)*A72</f>
        <v>577.79999999999995</v>
      </c>
      <c r="G72" s="8">
        <f>(LOOKUP(A72,Code!C$2:D$7)+1)*F72</f>
        <v>595.71179999999993</v>
      </c>
    </row>
    <row r="73" spans="1:7" ht="15.75" hidden="1" thickTop="1" x14ac:dyDescent="0.25">
      <c r="A73" s="19">
        <v>6</v>
      </c>
      <c r="B73" s="5" t="s">
        <v>90</v>
      </c>
      <c r="C73" s="5">
        <v>28</v>
      </c>
      <c r="D73" s="5" t="s">
        <v>12</v>
      </c>
      <c r="E73" s="21">
        <v>1.04</v>
      </c>
      <c r="F73" s="7">
        <f>(E73*C73)*A73</f>
        <v>174.72</v>
      </c>
      <c r="G73" s="8">
        <f>(LOOKUP(A73,Code!C$2:D$7)+1)*F73</f>
        <v>180.13631999999998</v>
      </c>
    </row>
    <row r="74" spans="1:7" ht="15.75" hidden="1" thickTop="1" x14ac:dyDescent="0.25">
      <c r="A74" s="18">
        <v>6</v>
      </c>
      <c r="B74" s="5" t="s">
        <v>91</v>
      </c>
      <c r="C74" s="5">
        <v>28</v>
      </c>
      <c r="D74" s="5" t="s">
        <v>12</v>
      </c>
      <c r="E74" s="21">
        <v>1.91</v>
      </c>
      <c r="F74" s="7">
        <f>(E74*C74)*A74</f>
        <v>320.88</v>
      </c>
      <c r="G74" s="8">
        <f>(LOOKUP(A74,Code!C$2:D$7)+1)*F74</f>
        <v>330.82727999999997</v>
      </c>
    </row>
    <row r="75" spans="1:7" ht="16.5" hidden="1" thickTop="1" thickBot="1" x14ac:dyDescent="0.3">
      <c r="A75" s="20">
        <v>5</v>
      </c>
      <c r="B75" s="12" t="s">
        <v>81</v>
      </c>
      <c r="C75" s="12">
        <v>60</v>
      </c>
      <c r="D75" s="12" t="s">
        <v>8</v>
      </c>
      <c r="E75" s="22">
        <v>2.1800000000000002</v>
      </c>
      <c r="F75" s="7">
        <f>(E75*C75)*A75</f>
        <v>654</v>
      </c>
      <c r="G75" s="8">
        <f>(LOOKUP(A75,Code!C$2:D$7)+1)*F75</f>
        <v>667.73399999999992</v>
      </c>
    </row>
    <row r="76" spans="1:7" x14ac:dyDescent="0.25">
      <c r="A76" s="110">
        <v>1</v>
      </c>
      <c r="B76" s="15" t="s">
        <v>23</v>
      </c>
      <c r="C76" s="15">
        <v>60</v>
      </c>
      <c r="D76" s="15" t="s">
        <v>24</v>
      </c>
      <c r="E76" s="8">
        <v>3.34</v>
      </c>
      <c r="F76" s="7">
        <f>(E76*C76)*A76</f>
        <v>200.39999999999998</v>
      </c>
      <c r="G76" s="8">
        <f>(LOOKUP(A76,Code!C$2:D$7)+1)*F76</f>
        <v>211.42199999999997</v>
      </c>
    </row>
    <row r="77" spans="1:7" hidden="1" x14ac:dyDescent="0.25">
      <c r="A77" s="9">
        <v>1</v>
      </c>
      <c r="B77" s="5" t="s">
        <v>25</v>
      </c>
      <c r="C77" s="5">
        <v>90</v>
      </c>
      <c r="D77" s="5" t="s">
        <v>12</v>
      </c>
      <c r="E77" s="6">
        <v>1.28</v>
      </c>
      <c r="F77" s="7">
        <f>(E77*C77)*A77</f>
        <v>115.2</v>
      </c>
      <c r="G77" s="8">
        <f>(LOOKUP(A77,Code!C$2:D$7)+1)*F77</f>
        <v>121.536</v>
      </c>
    </row>
    <row r="78" spans="1:7" hidden="1" x14ac:dyDescent="0.25">
      <c r="A78" s="18">
        <v>6</v>
      </c>
      <c r="B78" s="5" t="s">
        <v>93</v>
      </c>
      <c r="C78" s="5">
        <v>28</v>
      </c>
      <c r="D78" s="5" t="s">
        <v>12</v>
      </c>
      <c r="E78" s="6">
        <v>2.65</v>
      </c>
      <c r="F78" s="7">
        <f>(E78*C78)</f>
        <v>74.2</v>
      </c>
      <c r="G78" s="8">
        <f>(LOOKUP(A78,Code!C$2:D$7)+1)*F78</f>
        <v>76.500199999999992</v>
      </c>
    </row>
    <row r="79" spans="1:7" hidden="1" x14ac:dyDescent="0.25">
      <c r="A79" s="19">
        <v>6</v>
      </c>
      <c r="B79" s="5" t="s">
        <v>92</v>
      </c>
      <c r="C79" s="5">
        <v>28</v>
      </c>
      <c r="D79" s="5" t="s">
        <v>12</v>
      </c>
      <c r="E79" s="6">
        <v>1.41</v>
      </c>
      <c r="F79" s="7">
        <f>(E79*C79)*A79</f>
        <v>236.88</v>
      </c>
      <c r="G79" s="8">
        <f>(LOOKUP(A79,Code!C$2:D$7)+1)*F79</f>
        <v>244.22327999999999</v>
      </c>
    </row>
    <row r="80" spans="1:7" x14ac:dyDescent="0.25">
      <c r="A80" s="106">
        <v>1</v>
      </c>
      <c r="B80" s="5" t="s">
        <v>26</v>
      </c>
      <c r="C80" s="5">
        <v>20</v>
      </c>
      <c r="D80" s="5" t="s">
        <v>12</v>
      </c>
      <c r="E80" s="6">
        <v>2.04</v>
      </c>
      <c r="F80" s="7">
        <f>(E80*C80)*A80</f>
        <v>40.799999999999997</v>
      </c>
      <c r="G80" s="8">
        <f>(LOOKUP(A80,Code!C$2:D$7)+1)*F80</f>
        <v>43.043999999999997</v>
      </c>
    </row>
    <row r="81" spans="1:7" x14ac:dyDescent="0.25">
      <c r="A81" s="106">
        <v>2</v>
      </c>
      <c r="B81" s="5" t="s">
        <v>47</v>
      </c>
      <c r="C81" s="5">
        <v>30</v>
      </c>
      <c r="D81" s="5" t="s">
        <v>35</v>
      </c>
      <c r="E81" s="6">
        <v>3.37</v>
      </c>
      <c r="F81" s="7">
        <f>(E81*C81)*A81</f>
        <v>202.20000000000002</v>
      </c>
      <c r="G81" s="8">
        <f>(LOOKUP(A81,Code!C$2:D$7)+1)*F81</f>
        <v>206.4462</v>
      </c>
    </row>
    <row r="82" spans="1:7" x14ac:dyDescent="0.25">
      <c r="A82" s="107">
        <v>2</v>
      </c>
      <c r="B82" s="5" t="s">
        <v>46</v>
      </c>
      <c r="C82" s="5">
        <v>30</v>
      </c>
      <c r="D82" s="5" t="s">
        <v>35</v>
      </c>
      <c r="E82" s="6">
        <v>3.13</v>
      </c>
      <c r="F82" s="7">
        <f>(E82*C82)*A82</f>
        <v>187.79999999999998</v>
      </c>
      <c r="G82" s="8">
        <f>(LOOKUP(A82,Code!C$2:D$7)+1)*F82</f>
        <v>191.74379999999996</v>
      </c>
    </row>
    <row r="83" spans="1:7" hidden="1" x14ac:dyDescent="0.25">
      <c r="A83" s="4">
        <v>1</v>
      </c>
      <c r="B83" s="5" t="s">
        <v>27</v>
      </c>
      <c r="C83" s="5">
        <v>30</v>
      </c>
      <c r="D83" s="5" t="s">
        <v>12</v>
      </c>
      <c r="E83" s="6">
        <v>0.51</v>
      </c>
      <c r="F83" s="7">
        <f>(E83*C83)*A83</f>
        <v>15.3</v>
      </c>
      <c r="G83" s="8">
        <f>(LOOKUP(A83,Code!C$2:D$7)+1)*F83</f>
        <v>16.141500000000001</v>
      </c>
    </row>
    <row r="84" spans="1:7" x14ac:dyDescent="0.25">
      <c r="A84" s="106">
        <v>1</v>
      </c>
      <c r="B84" s="5" t="s">
        <v>28</v>
      </c>
      <c r="C84" s="5">
        <v>30</v>
      </c>
      <c r="D84" s="5" t="s">
        <v>12</v>
      </c>
      <c r="E84" s="6">
        <v>2.87</v>
      </c>
      <c r="F84" s="7">
        <f>(E84*C84)*A84</f>
        <v>86.100000000000009</v>
      </c>
      <c r="G84" s="8">
        <f>(LOOKUP(A84,Code!C$2:D$7)+1)*F84</f>
        <v>90.83550000000001</v>
      </c>
    </row>
    <row r="85" spans="1:7" hidden="1" x14ac:dyDescent="0.25">
      <c r="A85" s="9">
        <v>1</v>
      </c>
      <c r="B85" s="5" t="s">
        <v>29</v>
      </c>
      <c r="C85" s="5">
        <v>60</v>
      </c>
      <c r="D85" s="5" t="s">
        <v>12</v>
      </c>
      <c r="E85" s="6">
        <v>1.29</v>
      </c>
      <c r="F85" s="7">
        <f>(E85*C85)*A85</f>
        <v>77.400000000000006</v>
      </c>
      <c r="G85" s="8">
        <f>(LOOKUP(A85,Code!C$2:D$7)+1)*F85</f>
        <v>81.656999999999996</v>
      </c>
    </row>
    <row r="86" spans="1:7" ht="15.75" thickBot="1" x14ac:dyDescent="0.3">
      <c r="A86" s="108">
        <v>3</v>
      </c>
      <c r="B86" s="104" t="s">
        <v>71</v>
      </c>
      <c r="C86" s="104">
        <v>28</v>
      </c>
      <c r="D86" s="104" t="s">
        <v>12</v>
      </c>
      <c r="E86" s="105">
        <v>4.9400000000000004</v>
      </c>
      <c r="F86" s="86">
        <f>(E86*C86)*A86</f>
        <v>414.96000000000004</v>
      </c>
      <c r="G86" s="59">
        <f>(LOOKUP(A86,Code!C$2:D$7)+1)*F86</f>
        <v>437.78280000000001</v>
      </c>
    </row>
    <row r="87" spans="1:7" ht="15.75" hidden="1" thickBot="1" x14ac:dyDescent="0.3">
      <c r="A87" s="101">
        <v>3</v>
      </c>
      <c r="B87" s="102" t="s">
        <v>70</v>
      </c>
      <c r="C87" s="102">
        <v>28</v>
      </c>
      <c r="D87" s="102" t="s">
        <v>12</v>
      </c>
      <c r="E87" s="103">
        <v>1.96</v>
      </c>
      <c r="F87" s="7">
        <f>(E87*C87)*A87</f>
        <v>164.64</v>
      </c>
      <c r="G87" s="8">
        <f>(LOOKUP(A87,Code!C$2:D$7)+1)*F87</f>
        <v>173.69519999999997</v>
      </c>
    </row>
    <row r="88" spans="1:7" ht="15.75" thickTop="1" x14ac:dyDescent="0.25"/>
  </sheetData>
  <autoFilter ref="A1:G87">
    <filterColumn colId="0">
      <filters>
        <filter val="1"/>
        <filter val="2"/>
        <filter val="3"/>
      </filters>
    </filterColumn>
    <filterColumn colId="4">
      <customFilters>
        <customFilter operator="greaterThan" val="2"/>
      </customFilters>
    </filterColumn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88"/>
  <sheetViews>
    <sheetView workbookViewId="0"/>
  </sheetViews>
  <sheetFormatPr baseColWidth="10" defaultRowHeight="15" x14ac:dyDescent="0.25"/>
  <sheetData>
    <row r="1" spans="1:7" ht="40.5" thickTop="1" thickBot="1" x14ac:dyDescent="0.3">
      <c r="A1" s="90" t="s">
        <v>0</v>
      </c>
      <c r="B1" s="92" t="s">
        <v>1</v>
      </c>
      <c r="C1" s="95" t="s">
        <v>2</v>
      </c>
      <c r="D1" s="94" t="s">
        <v>3</v>
      </c>
      <c r="E1" s="91" t="s">
        <v>4</v>
      </c>
      <c r="F1" s="38" t="s">
        <v>5</v>
      </c>
      <c r="G1" s="39" t="s">
        <v>6</v>
      </c>
    </row>
    <row r="2" spans="1:7" ht="15.75" hidden="1" thickTop="1" x14ac:dyDescent="0.25">
      <c r="A2" s="89">
        <v>3</v>
      </c>
      <c r="B2" s="15" t="s">
        <v>55</v>
      </c>
      <c r="C2" s="15">
        <v>28</v>
      </c>
      <c r="D2" s="15" t="s">
        <v>12</v>
      </c>
      <c r="E2" s="6">
        <v>4.38</v>
      </c>
      <c r="F2" s="7">
        <f>(E2*C2)*A2</f>
        <v>367.92</v>
      </c>
      <c r="G2" s="8">
        <f>(LOOKUP(A2,Code!C$2:D$7)+1)*F2</f>
        <v>388.15559999999999</v>
      </c>
    </row>
    <row r="3" spans="1:7" ht="15.75" hidden="1" thickTop="1" x14ac:dyDescent="0.25">
      <c r="A3" s="19">
        <v>3</v>
      </c>
      <c r="B3" s="5" t="s">
        <v>54</v>
      </c>
      <c r="C3" s="5">
        <v>28</v>
      </c>
      <c r="D3" s="5" t="s">
        <v>12</v>
      </c>
      <c r="E3" s="6">
        <v>1.76</v>
      </c>
      <c r="F3" s="7">
        <f>(E3*C3)*A3</f>
        <v>147.84</v>
      </c>
      <c r="G3" s="8">
        <f>(LOOKUP(A3,Code!C$2:D$7)+1)*F3</f>
        <v>155.97119999999998</v>
      </c>
    </row>
    <row r="4" spans="1:7" ht="15.75" hidden="1" thickTop="1" x14ac:dyDescent="0.25">
      <c r="A4" s="16">
        <v>2</v>
      </c>
      <c r="B4" s="5" t="s">
        <v>30</v>
      </c>
      <c r="C4" s="5">
        <v>30</v>
      </c>
      <c r="D4" s="5" t="s">
        <v>12</v>
      </c>
      <c r="E4" s="6">
        <v>1.84</v>
      </c>
      <c r="F4" s="7">
        <f>(E4*C4)*A4</f>
        <v>110.4</v>
      </c>
      <c r="G4" s="8">
        <f>(LOOKUP(A4,Code!C$2:D$7)+1)*F4</f>
        <v>112.7184</v>
      </c>
    </row>
    <row r="5" spans="1:7" ht="15.75" hidden="1" thickTop="1" x14ac:dyDescent="0.25">
      <c r="A5" s="19">
        <v>5</v>
      </c>
      <c r="B5" s="5" t="s">
        <v>30</v>
      </c>
      <c r="C5" s="5">
        <v>30</v>
      </c>
      <c r="D5" s="5" t="s">
        <v>12</v>
      </c>
      <c r="E5" s="6">
        <v>1.84</v>
      </c>
      <c r="F5" s="7">
        <f>(E5*C5)*A5</f>
        <v>276</v>
      </c>
      <c r="G5" s="8">
        <f>(LOOKUP(A5,Code!C$2:D$7)+1)*F5</f>
        <v>281.79599999999999</v>
      </c>
    </row>
    <row r="6" spans="1:7" ht="15.75" hidden="1" thickTop="1" x14ac:dyDescent="0.25">
      <c r="A6" s="9">
        <v>2</v>
      </c>
      <c r="B6" s="5" t="s">
        <v>31</v>
      </c>
      <c r="C6" s="5">
        <v>30</v>
      </c>
      <c r="D6" s="5" t="s">
        <v>12</v>
      </c>
      <c r="E6" s="6">
        <v>3.2</v>
      </c>
      <c r="F6" s="7">
        <f>(E6*C6)*A6</f>
        <v>192</v>
      </c>
      <c r="G6" s="8">
        <f>(LOOKUP(A6,Code!C$2:D$7)+1)*F6</f>
        <v>196.03199999999998</v>
      </c>
    </row>
    <row r="7" spans="1:7" ht="15.75" hidden="1" thickTop="1" x14ac:dyDescent="0.25">
      <c r="A7" s="18">
        <v>5</v>
      </c>
      <c r="B7" s="5" t="s">
        <v>31</v>
      </c>
      <c r="C7" s="5">
        <v>30</v>
      </c>
      <c r="D7" s="5" t="s">
        <v>12</v>
      </c>
      <c r="E7" s="6">
        <v>3.2</v>
      </c>
      <c r="F7" s="7">
        <f>(E7*C7)*A7</f>
        <v>480</v>
      </c>
      <c r="G7" s="8">
        <f>(LOOKUP(A7,Code!C$2:D$7)+1)*F7</f>
        <v>490.07999999999993</v>
      </c>
    </row>
    <row r="8" spans="1:7" ht="15.75" hidden="1" thickTop="1" x14ac:dyDescent="0.25">
      <c r="A8" s="19">
        <v>3</v>
      </c>
      <c r="B8" s="5" t="s">
        <v>57</v>
      </c>
      <c r="C8" s="5">
        <v>28</v>
      </c>
      <c r="D8" s="5" t="s">
        <v>12</v>
      </c>
      <c r="E8" s="6">
        <v>5.56</v>
      </c>
      <c r="F8" s="7">
        <f>(E8*C8)*A8</f>
        <v>467.03999999999996</v>
      </c>
      <c r="G8" s="8">
        <f>(LOOKUP(A8,Code!C$2:D$7)+1)*F8</f>
        <v>492.72719999999993</v>
      </c>
    </row>
    <row r="9" spans="1:7" ht="15.75" hidden="1" thickTop="1" x14ac:dyDescent="0.25">
      <c r="A9" s="18">
        <v>3</v>
      </c>
      <c r="B9" s="5" t="s">
        <v>58</v>
      </c>
      <c r="C9" s="5">
        <v>28</v>
      </c>
      <c r="D9" s="5" t="s">
        <v>12</v>
      </c>
      <c r="E9" s="6">
        <v>7.36</v>
      </c>
      <c r="F9" s="7">
        <f>(E9*C9)*A9</f>
        <v>618.24</v>
      </c>
      <c r="G9" s="8">
        <f>(LOOKUP(A9,Code!C$2:D$7)+1)*F9</f>
        <v>652.2432</v>
      </c>
    </row>
    <row r="10" spans="1:7" ht="15.75" hidden="1" thickTop="1" x14ac:dyDescent="0.25">
      <c r="A10" s="18">
        <v>3</v>
      </c>
      <c r="B10" s="5" t="s">
        <v>56</v>
      </c>
      <c r="C10" s="5">
        <v>28</v>
      </c>
      <c r="D10" s="5" t="s">
        <v>12</v>
      </c>
      <c r="E10" s="6">
        <v>3.76</v>
      </c>
      <c r="F10" s="7">
        <f>(E10*C10)*A10</f>
        <v>315.84000000000003</v>
      </c>
      <c r="G10" s="8">
        <f>(LOOKUP(A10,Code!C$2:D$7)+1)*F10</f>
        <v>333.21120000000002</v>
      </c>
    </row>
    <row r="11" spans="1:7" ht="15.75" hidden="1" thickTop="1" x14ac:dyDescent="0.25">
      <c r="A11" s="19">
        <v>6</v>
      </c>
      <c r="B11" s="5" t="s">
        <v>82</v>
      </c>
      <c r="C11" s="5">
        <v>50</v>
      </c>
      <c r="D11" s="5" t="s">
        <v>12</v>
      </c>
      <c r="E11" s="6">
        <v>0.49</v>
      </c>
      <c r="F11" s="7">
        <f>(E11*C11)*A11</f>
        <v>147</v>
      </c>
      <c r="G11" s="8">
        <f>(LOOKUP(A11,Code!C$2:D$7)+1)*F11</f>
        <v>151.55699999999999</v>
      </c>
    </row>
    <row r="12" spans="1:7" ht="15.75" hidden="1" thickTop="1" x14ac:dyDescent="0.25">
      <c r="A12" s="19">
        <v>4</v>
      </c>
      <c r="B12" s="5" t="s">
        <v>72</v>
      </c>
      <c r="C12" s="5">
        <v>100</v>
      </c>
      <c r="D12" s="5" t="s">
        <v>12</v>
      </c>
      <c r="E12" s="6">
        <v>0.76</v>
      </c>
      <c r="F12" s="7">
        <f>(E12*C12)*A12</f>
        <v>304</v>
      </c>
      <c r="G12" s="8">
        <f>(LOOKUP(A12,Code!C$2:D$7)+1)*F12</f>
        <v>313.42399999999998</v>
      </c>
    </row>
    <row r="13" spans="1:7" ht="15.75" hidden="1" thickTop="1" x14ac:dyDescent="0.25">
      <c r="A13" s="18">
        <v>6</v>
      </c>
      <c r="B13" s="5" t="s">
        <v>83</v>
      </c>
      <c r="C13" s="5">
        <v>28</v>
      </c>
      <c r="D13" s="5" t="s">
        <v>12</v>
      </c>
      <c r="E13" s="6">
        <v>3.1</v>
      </c>
      <c r="F13" s="7">
        <f>(E13*C13)*A13</f>
        <v>520.79999999999995</v>
      </c>
      <c r="G13" s="8">
        <f>(LOOKUP(A13,Code!C$2:D$7)+1)*F13</f>
        <v>536.94479999999987</v>
      </c>
    </row>
    <row r="14" spans="1:7" ht="15.75" hidden="1" thickTop="1" x14ac:dyDescent="0.25">
      <c r="A14" s="4">
        <v>1</v>
      </c>
      <c r="B14" s="5" t="s">
        <v>7</v>
      </c>
      <c r="C14" s="5">
        <v>15</v>
      </c>
      <c r="D14" s="5" t="s">
        <v>8</v>
      </c>
      <c r="E14" s="6">
        <v>3.58</v>
      </c>
      <c r="F14" s="7">
        <f>(E14*C14)*A14</f>
        <v>53.7</v>
      </c>
      <c r="G14" s="8">
        <f>(LOOKUP(A14,Code!C$2:D$7)+1)*F14</f>
        <v>56.653500000000001</v>
      </c>
    </row>
    <row r="15" spans="1:7" ht="15.75" hidden="1" thickTop="1" x14ac:dyDescent="0.25">
      <c r="A15" s="19">
        <v>3</v>
      </c>
      <c r="B15" s="5" t="s">
        <v>60</v>
      </c>
      <c r="C15" s="5">
        <v>28</v>
      </c>
      <c r="D15" s="5" t="s">
        <v>12</v>
      </c>
      <c r="E15" s="6">
        <v>4.3600000000000003</v>
      </c>
      <c r="F15" s="7">
        <f>(E15*C15)*A15</f>
        <v>366.24</v>
      </c>
      <c r="G15" s="8">
        <f>(LOOKUP(A15,Code!C$2:D$7)+1)*F15</f>
        <v>386.38319999999999</v>
      </c>
    </row>
    <row r="16" spans="1:7" ht="15.75" hidden="1" thickTop="1" x14ac:dyDescent="0.25">
      <c r="A16" s="18">
        <v>3</v>
      </c>
      <c r="B16" s="5" t="s">
        <v>59</v>
      </c>
      <c r="C16" s="5">
        <v>28</v>
      </c>
      <c r="D16" s="5" t="s">
        <v>12</v>
      </c>
      <c r="E16" s="6">
        <v>2.76</v>
      </c>
      <c r="F16" s="7">
        <f>(E16*C16)*A16</f>
        <v>231.84</v>
      </c>
      <c r="G16" s="8">
        <f>(LOOKUP(A16,Code!C$2:D$7)+1)*F16</f>
        <v>244.59119999999999</v>
      </c>
    </row>
    <row r="17" spans="1:7" ht="15.75" hidden="1" thickTop="1" x14ac:dyDescent="0.25">
      <c r="A17" s="19">
        <v>5</v>
      </c>
      <c r="B17" s="5" t="s">
        <v>74</v>
      </c>
      <c r="C17" s="5">
        <v>30</v>
      </c>
      <c r="D17" s="5" t="s">
        <v>12</v>
      </c>
      <c r="E17" s="6">
        <v>3.59</v>
      </c>
      <c r="F17" s="7">
        <f>(E17*C17)*A17</f>
        <v>538.5</v>
      </c>
      <c r="G17" s="8">
        <f>(LOOKUP(A17,Code!C$2:D$7)+1)*F17</f>
        <v>549.80849999999998</v>
      </c>
    </row>
    <row r="18" spans="1:7" ht="15.75" hidden="1" thickTop="1" x14ac:dyDescent="0.25">
      <c r="A18" s="9">
        <v>2</v>
      </c>
      <c r="B18" s="5" t="s">
        <v>32</v>
      </c>
      <c r="C18" s="5">
        <v>90</v>
      </c>
      <c r="D18" s="5" t="s">
        <v>12</v>
      </c>
      <c r="E18" s="6">
        <v>0.89</v>
      </c>
      <c r="F18" s="7">
        <f>(E18*C18)*A18</f>
        <v>160.19999999999999</v>
      </c>
      <c r="G18" s="8">
        <f>(LOOKUP(A18,Code!C$2:D$7)+1)*F18</f>
        <v>163.56419999999997</v>
      </c>
    </row>
    <row r="19" spans="1:7" ht="15.75" hidden="1" thickTop="1" x14ac:dyDescent="0.25">
      <c r="A19" s="16">
        <v>2</v>
      </c>
      <c r="B19" s="5" t="s">
        <v>33</v>
      </c>
      <c r="C19" s="5">
        <v>30</v>
      </c>
      <c r="D19" s="5" t="s">
        <v>12</v>
      </c>
      <c r="E19" s="6">
        <v>1.73</v>
      </c>
      <c r="F19" s="7">
        <f>(E19*C19)*A19</f>
        <v>103.8</v>
      </c>
      <c r="G19" s="8">
        <f>(LOOKUP(A19,Code!C$2:D$7)+1)*F19</f>
        <v>105.97979999999998</v>
      </c>
    </row>
    <row r="20" spans="1:7" ht="15.75" hidden="1" thickTop="1" x14ac:dyDescent="0.25">
      <c r="A20" s="18">
        <v>3</v>
      </c>
      <c r="B20" s="5" t="s">
        <v>61</v>
      </c>
      <c r="C20" s="5">
        <v>30</v>
      </c>
      <c r="D20" s="5" t="s">
        <v>12</v>
      </c>
      <c r="E20" s="6">
        <v>4.24</v>
      </c>
      <c r="F20" s="7">
        <f>(E20*C20)*A20</f>
        <v>381.6</v>
      </c>
      <c r="G20" s="8">
        <f>(LOOKUP(A20,Code!C$2:D$7)+1)*F20</f>
        <v>402.58800000000002</v>
      </c>
    </row>
    <row r="21" spans="1:7" ht="15.75" hidden="1" thickTop="1" x14ac:dyDescent="0.25">
      <c r="A21" s="18">
        <v>3</v>
      </c>
      <c r="B21" s="5" t="s">
        <v>62</v>
      </c>
      <c r="C21" s="5">
        <v>30</v>
      </c>
      <c r="D21" s="5" t="s">
        <v>12</v>
      </c>
      <c r="E21" s="6">
        <v>5.7</v>
      </c>
      <c r="F21" s="7">
        <f>(E21*C21)*A21</f>
        <v>513</v>
      </c>
      <c r="G21" s="8">
        <f>(LOOKUP(A21,Code!C$2:D$7)+1)*F21</f>
        <v>541.21499999999992</v>
      </c>
    </row>
    <row r="22" spans="1:7" ht="16.5" hidden="1" thickTop="1" thickBot="1" x14ac:dyDescent="0.3">
      <c r="A22" s="33">
        <v>3</v>
      </c>
      <c r="B22" s="12" t="s">
        <v>63</v>
      </c>
      <c r="C22" s="12">
        <v>28</v>
      </c>
      <c r="D22" s="12" t="s">
        <v>12</v>
      </c>
      <c r="E22" s="13">
        <v>5.82</v>
      </c>
      <c r="F22" s="7">
        <f>(E22*C22)*A22</f>
        <v>488.88</v>
      </c>
      <c r="G22" s="8">
        <f>(LOOKUP(A22,Code!C$2:D$7)+1)*F22</f>
        <v>515.76839999999993</v>
      </c>
    </row>
    <row r="23" spans="1:7" ht="15.75" hidden="1" thickTop="1" x14ac:dyDescent="0.25">
      <c r="A23" s="32">
        <v>1</v>
      </c>
      <c r="B23" s="15" t="s">
        <v>9</v>
      </c>
      <c r="C23" s="15">
        <v>30</v>
      </c>
      <c r="D23" s="15" t="s">
        <v>10</v>
      </c>
      <c r="E23" s="8">
        <v>1.64</v>
      </c>
      <c r="F23" s="7">
        <f>(E23*C23)*A23</f>
        <v>49.199999999999996</v>
      </c>
      <c r="G23" s="8">
        <f>(LOOKUP(A23,Code!C$2:D$7)+1)*F23</f>
        <v>51.905999999999992</v>
      </c>
    </row>
    <row r="24" spans="1:7" ht="15.75" hidden="1" thickTop="1" x14ac:dyDescent="0.25">
      <c r="A24" s="9">
        <v>1</v>
      </c>
      <c r="B24" s="5" t="s">
        <v>11</v>
      </c>
      <c r="C24" s="5">
        <v>30</v>
      </c>
      <c r="D24" s="5" t="s">
        <v>12</v>
      </c>
      <c r="E24" s="6">
        <v>0.88</v>
      </c>
      <c r="F24" s="7">
        <f>(E24*C24)*A24</f>
        <v>26.4</v>
      </c>
      <c r="G24" s="8">
        <f>(LOOKUP(A24,Code!C$2:D$7)+1)*F24</f>
        <v>27.851999999999997</v>
      </c>
    </row>
    <row r="25" spans="1:7" ht="15.75" hidden="1" thickTop="1" x14ac:dyDescent="0.25">
      <c r="A25" s="19">
        <v>6</v>
      </c>
      <c r="B25" s="5" t="s">
        <v>84</v>
      </c>
      <c r="C25" s="5">
        <v>28</v>
      </c>
      <c r="D25" s="5" t="s">
        <v>12</v>
      </c>
      <c r="E25" s="6">
        <v>2.65</v>
      </c>
      <c r="F25" s="7">
        <f>(E25*C25)*A25</f>
        <v>445.20000000000005</v>
      </c>
      <c r="G25" s="8">
        <f>(LOOKUP(A25,Code!C$2:D$7)+1)*F25</f>
        <v>459.00119999999998</v>
      </c>
    </row>
    <row r="26" spans="1:7" ht="15.75" hidden="1" thickTop="1" x14ac:dyDescent="0.25">
      <c r="A26" s="18">
        <v>5</v>
      </c>
      <c r="B26" s="5" t="s">
        <v>75</v>
      </c>
      <c r="C26" s="5">
        <v>40</v>
      </c>
      <c r="D26" s="5" t="s">
        <v>12</v>
      </c>
      <c r="E26" s="6">
        <v>0.28999999999999998</v>
      </c>
      <c r="F26" s="7">
        <f>(E26*C26)*A26</f>
        <v>58</v>
      </c>
      <c r="G26" s="8">
        <f>(LOOKUP(A26,Code!C$2:D$7)+1)*F26</f>
        <v>59.217999999999996</v>
      </c>
    </row>
    <row r="27" spans="1:7" ht="15.75" hidden="1" thickTop="1" x14ac:dyDescent="0.25">
      <c r="A27" s="19">
        <v>5</v>
      </c>
      <c r="B27" s="5" t="s">
        <v>76</v>
      </c>
      <c r="C27" s="5">
        <v>30</v>
      </c>
      <c r="D27" s="5" t="s">
        <v>12</v>
      </c>
      <c r="E27" s="6">
        <v>0.61</v>
      </c>
      <c r="F27" s="7">
        <f>(E27*C27)*A27</f>
        <v>91.5</v>
      </c>
      <c r="G27" s="8">
        <f>(LOOKUP(A27,Code!C$2:D$7)+1)*F27</f>
        <v>93.421499999999995</v>
      </c>
    </row>
    <row r="28" spans="1:7" ht="15.75" hidden="1" thickTop="1" x14ac:dyDescent="0.25">
      <c r="A28" s="9">
        <v>2</v>
      </c>
      <c r="B28" s="5" t="s">
        <v>36</v>
      </c>
      <c r="C28" s="5">
        <v>30</v>
      </c>
      <c r="D28" s="5" t="s">
        <v>35</v>
      </c>
      <c r="E28" s="6">
        <v>3.37</v>
      </c>
      <c r="F28" s="7">
        <f>(E28*C28)*A28</f>
        <v>202.20000000000002</v>
      </c>
      <c r="G28" s="8">
        <f>(LOOKUP(A28,Code!C$2:D$7)+1)*F28</f>
        <v>206.4462</v>
      </c>
    </row>
    <row r="29" spans="1:7" ht="15.75" hidden="1" thickTop="1" x14ac:dyDescent="0.25">
      <c r="A29" s="16">
        <v>2</v>
      </c>
      <c r="B29" s="5" t="s">
        <v>37</v>
      </c>
      <c r="C29" s="5">
        <v>30</v>
      </c>
      <c r="D29" s="5" t="s">
        <v>35</v>
      </c>
      <c r="E29" s="6">
        <v>3.62</v>
      </c>
      <c r="F29" s="7">
        <f>(E29*C29)*A29</f>
        <v>217.20000000000002</v>
      </c>
      <c r="G29" s="8">
        <f>(LOOKUP(A29,Code!C$2:D$7)+1)*F29</f>
        <v>221.7612</v>
      </c>
    </row>
    <row r="30" spans="1:7" ht="15.75" hidden="1" thickTop="1" x14ac:dyDescent="0.25">
      <c r="A30" s="9">
        <v>2</v>
      </c>
      <c r="B30" s="5" t="s">
        <v>34</v>
      </c>
      <c r="C30" s="5">
        <v>30</v>
      </c>
      <c r="D30" s="5" t="s">
        <v>35</v>
      </c>
      <c r="E30" s="6">
        <v>3.12</v>
      </c>
      <c r="F30" s="7">
        <f>(E30*C30)*A30</f>
        <v>187.20000000000002</v>
      </c>
      <c r="G30" s="8">
        <f>(LOOKUP(A30,Code!C$2:D$7)+1)*F30</f>
        <v>191.13120000000001</v>
      </c>
    </row>
    <row r="31" spans="1:7" ht="15.75" hidden="1" thickTop="1" x14ac:dyDescent="0.25">
      <c r="A31" s="4">
        <v>1</v>
      </c>
      <c r="B31" s="5" t="s">
        <v>13</v>
      </c>
      <c r="C31" s="5">
        <v>30</v>
      </c>
      <c r="D31" s="5" t="s">
        <v>12</v>
      </c>
      <c r="E31" s="6">
        <v>1.58</v>
      </c>
      <c r="F31" s="7">
        <f>(E31*C31)*A31</f>
        <v>47.400000000000006</v>
      </c>
      <c r="G31" s="8">
        <f>(LOOKUP(A31,Code!C$2:D$7)+1)*F31</f>
        <v>50.007000000000005</v>
      </c>
    </row>
    <row r="32" spans="1:7" ht="15.75" hidden="1" thickTop="1" x14ac:dyDescent="0.25">
      <c r="A32" s="9">
        <v>1</v>
      </c>
      <c r="B32" s="10" t="s">
        <v>13</v>
      </c>
      <c r="C32" s="5">
        <v>20</v>
      </c>
      <c r="D32" s="5" t="s">
        <v>14</v>
      </c>
      <c r="E32" s="6">
        <v>1.82</v>
      </c>
      <c r="F32" s="7">
        <f>(E32*C32)*A32</f>
        <v>36.4</v>
      </c>
      <c r="G32" s="8">
        <f>(LOOKUP(A32,Code!C$2:D$7)+1)*F32</f>
        <v>38.401999999999994</v>
      </c>
    </row>
    <row r="33" spans="1:7" ht="15.75" hidden="1" thickTop="1" x14ac:dyDescent="0.25">
      <c r="A33" s="9">
        <v>1</v>
      </c>
      <c r="B33" s="5" t="s">
        <v>15</v>
      </c>
      <c r="C33" s="5">
        <v>30</v>
      </c>
      <c r="D33" s="5" t="s">
        <v>12</v>
      </c>
      <c r="E33" s="6">
        <v>1.66</v>
      </c>
      <c r="F33" s="7">
        <f>(E33*C33)*A33</f>
        <v>49.8</v>
      </c>
      <c r="G33" s="8">
        <f>(LOOKUP(A33,Code!C$2:D$7)+1)*F33</f>
        <v>52.538999999999994</v>
      </c>
    </row>
    <row r="34" spans="1:7" ht="15.75" thickTop="1" x14ac:dyDescent="0.25">
      <c r="A34" s="84">
        <v>1</v>
      </c>
      <c r="B34" s="83" t="s">
        <v>16</v>
      </c>
      <c r="C34" s="81">
        <v>30</v>
      </c>
      <c r="D34" s="81" t="s">
        <v>12</v>
      </c>
      <c r="E34" s="80">
        <v>2.99</v>
      </c>
      <c r="F34" s="7">
        <f>(E34*C34)*A34</f>
        <v>89.7</v>
      </c>
      <c r="G34" s="8">
        <f>(LOOKUP(A34,Code!C$2:D$7)+1)*F34</f>
        <v>94.633499999999998</v>
      </c>
    </row>
    <row r="35" spans="1:7" hidden="1" x14ac:dyDescent="0.25">
      <c r="A35" s="32">
        <v>1</v>
      </c>
      <c r="B35" s="15" t="s">
        <v>17</v>
      </c>
      <c r="C35" s="15">
        <v>30</v>
      </c>
      <c r="D35" s="15" t="s">
        <v>12</v>
      </c>
      <c r="E35" s="8">
        <v>1.53</v>
      </c>
      <c r="F35" s="7">
        <f>(E35*C35)*A35</f>
        <v>45.9</v>
      </c>
      <c r="G35" s="8">
        <f>(LOOKUP(A35,Code!C$2:D$7)+1)*F35</f>
        <v>48.424499999999995</v>
      </c>
    </row>
    <row r="36" spans="1:7" hidden="1" x14ac:dyDescent="0.25">
      <c r="A36" s="9">
        <v>1</v>
      </c>
      <c r="B36" s="5" t="s">
        <v>18</v>
      </c>
      <c r="C36" s="5">
        <v>20</v>
      </c>
      <c r="D36" s="5" t="s">
        <v>12</v>
      </c>
      <c r="E36" s="6">
        <v>2.65</v>
      </c>
      <c r="F36" s="7">
        <f>(E36*C36)*A36</f>
        <v>53</v>
      </c>
      <c r="G36" s="8">
        <f>(LOOKUP(A36,Code!C$2:D$7)+1)*F36</f>
        <v>55.914999999999999</v>
      </c>
    </row>
    <row r="37" spans="1:7" hidden="1" x14ac:dyDescent="0.25">
      <c r="A37" s="18">
        <v>3</v>
      </c>
      <c r="B37" s="5" t="s">
        <v>64</v>
      </c>
      <c r="C37" s="5">
        <v>28</v>
      </c>
      <c r="D37" s="5" t="s">
        <v>12</v>
      </c>
      <c r="E37" s="6">
        <v>3.81</v>
      </c>
      <c r="F37" s="7">
        <f>(E37*C37)*A37</f>
        <v>320.04000000000002</v>
      </c>
      <c r="G37" s="8">
        <f>(LOOKUP(A37,Code!C$2:D$7)+1)*F37</f>
        <v>337.6422</v>
      </c>
    </row>
    <row r="38" spans="1:7" hidden="1" x14ac:dyDescent="0.25">
      <c r="A38" s="18">
        <v>3</v>
      </c>
      <c r="B38" s="5" t="s">
        <v>65</v>
      </c>
      <c r="C38" s="5">
        <v>28</v>
      </c>
      <c r="D38" s="5" t="s">
        <v>12</v>
      </c>
      <c r="E38" s="6">
        <v>4.72</v>
      </c>
      <c r="F38" s="7">
        <f>(E38*C38)*A38</f>
        <v>396.48</v>
      </c>
      <c r="G38" s="8">
        <f>(LOOKUP(A38,Code!C$2:D$7)+1)*F38</f>
        <v>418.28640000000001</v>
      </c>
    </row>
    <row r="39" spans="1:7" hidden="1" x14ac:dyDescent="0.25">
      <c r="A39" s="4">
        <v>1</v>
      </c>
      <c r="B39" s="5" t="s">
        <v>19</v>
      </c>
      <c r="C39" s="5">
        <v>30</v>
      </c>
      <c r="D39" s="5" t="s">
        <v>12</v>
      </c>
      <c r="E39" s="6">
        <v>1.84</v>
      </c>
      <c r="F39" s="7">
        <f>(E39*C39)*A39</f>
        <v>55.2</v>
      </c>
      <c r="G39" s="8">
        <f>(LOOKUP(A39,Code!C$2:D$7)+1)*F39</f>
        <v>58.235999999999997</v>
      </c>
    </row>
    <row r="40" spans="1:7" hidden="1" x14ac:dyDescent="0.25">
      <c r="A40" s="18">
        <v>5</v>
      </c>
      <c r="B40" s="5" t="s">
        <v>77</v>
      </c>
      <c r="C40" s="5">
        <v>30</v>
      </c>
      <c r="D40" s="5" t="s">
        <v>12</v>
      </c>
      <c r="E40" s="6">
        <v>0.61</v>
      </c>
      <c r="F40" s="7">
        <f>(E40*C40)*A40</f>
        <v>91.5</v>
      </c>
      <c r="G40" s="8">
        <f>(LOOKUP(A40,Code!C$2:D$7)+1)*F40</f>
        <v>93.421499999999995</v>
      </c>
    </row>
    <row r="41" spans="1:7" hidden="1" x14ac:dyDescent="0.25">
      <c r="A41" s="18">
        <v>4</v>
      </c>
      <c r="B41" s="5" t="s">
        <v>73</v>
      </c>
      <c r="C41" s="5">
        <v>30</v>
      </c>
      <c r="D41" s="5" t="s">
        <v>12</v>
      </c>
      <c r="E41" s="6">
        <v>3.27</v>
      </c>
      <c r="F41" s="7">
        <f>(E41*C41)*A41</f>
        <v>392.4</v>
      </c>
      <c r="G41" s="8">
        <f>(LOOKUP(A41,Code!C$2:D$7)+1)*F41</f>
        <v>404.56439999999992</v>
      </c>
    </row>
    <row r="42" spans="1:7" hidden="1" x14ac:dyDescent="0.25">
      <c r="A42" s="19">
        <v>5</v>
      </c>
      <c r="B42" s="5" t="s">
        <v>78</v>
      </c>
      <c r="C42" s="5">
        <v>30</v>
      </c>
      <c r="D42" s="5" t="s">
        <v>12</v>
      </c>
      <c r="E42" s="6">
        <v>1.84</v>
      </c>
      <c r="F42" s="7">
        <f>(E42*C42)*A42</f>
        <v>276</v>
      </c>
      <c r="G42" s="8">
        <f>(LOOKUP(A42,Code!C$2:D$7)+1)*F42</f>
        <v>281.79599999999999</v>
      </c>
    </row>
    <row r="43" spans="1:7" hidden="1" x14ac:dyDescent="0.25">
      <c r="A43" s="18">
        <v>5</v>
      </c>
      <c r="B43" s="5" t="s">
        <v>79</v>
      </c>
      <c r="C43" s="5">
        <v>30</v>
      </c>
      <c r="D43" s="5" t="s">
        <v>12</v>
      </c>
      <c r="E43" s="6">
        <v>3.2</v>
      </c>
      <c r="F43" s="7">
        <f>(E43*C43)*A43</f>
        <v>480</v>
      </c>
      <c r="G43" s="8">
        <f>(LOOKUP(A43,Code!C$2:D$7)+1)*F43</f>
        <v>490.07999999999993</v>
      </c>
    </row>
    <row r="44" spans="1:7" hidden="1" x14ac:dyDescent="0.25">
      <c r="A44" s="19">
        <v>3</v>
      </c>
      <c r="B44" s="5" t="s">
        <v>66</v>
      </c>
      <c r="C44" s="5">
        <v>28</v>
      </c>
      <c r="D44" s="5" t="s">
        <v>12</v>
      </c>
      <c r="E44" s="6">
        <v>3.98</v>
      </c>
      <c r="F44" s="7">
        <f>(E44*C44)*A44</f>
        <v>334.32</v>
      </c>
      <c r="G44" s="8">
        <f>(LOOKUP(A44,Code!C$2:D$7)+1)*F44</f>
        <v>352.70759999999996</v>
      </c>
    </row>
    <row r="45" spans="1:7" ht="15.75" hidden="1" thickBot="1" x14ac:dyDescent="0.3">
      <c r="A45" s="20">
        <v>3</v>
      </c>
      <c r="B45" s="12" t="s">
        <v>67</v>
      </c>
      <c r="C45" s="12">
        <v>28</v>
      </c>
      <c r="D45" s="12" t="s">
        <v>12</v>
      </c>
      <c r="E45" s="13">
        <v>5.13</v>
      </c>
      <c r="F45" s="7">
        <f>(E45*C45)*A45</f>
        <v>430.91999999999996</v>
      </c>
      <c r="G45" s="8">
        <f>(LOOKUP(A45,Code!C$2:D$7)+1)*F45</f>
        <v>454.62059999999991</v>
      </c>
    </row>
    <row r="46" spans="1:7" hidden="1" x14ac:dyDescent="0.25">
      <c r="A46" s="17">
        <v>6</v>
      </c>
      <c r="B46" s="15" t="s">
        <v>86</v>
      </c>
      <c r="C46" s="15">
        <v>28</v>
      </c>
      <c r="D46" s="15" t="s">
        <v>12</v>
      </c>
      <c r="E46" s="8">
        <v>3.76</v>
      </c>
      <c r="F46" s="7">
        <f>(E46*C46)*A46</f>
        <v>631.68000000000006</v>
      </c>
      <c r="G46" s="8">
        <f>(LOOKUP(A46,Code!C$2:D$7)+1)*F46</f>
        <v>651.26207999999997</v>
      </c>
    </row>
    <row r="47" spans="1:7" hidden="1" x14ac:dyDescent="0.25">
      <c r="A47" s="18">
        <v>6</v>
      </c>
      <c r="B47" s="5" t="s">
        <v>87</v>
      </c>
      <c r="C47" s="5">
        <v>28</v>
      </c>
      <c r="D47" s="5" t="s">
        <v>12</v>
      </c>
      <c r="E47" s="6">
        <v>3.76</v>
      </c>
      <c r="F47" s="7">
        <f>(E47*C47)*A47</f>
        <v>631.68000000000006</v>
      </c>
      <c r="G47" s="8">
        <f>(LOOKUP(A47,Code!C$2:D$7)+1)*F47</f>
        <v>651.26207999999997</v>
      </c>
    </row>
    <row r="48" spans="1:7" hidden="1" x14ac:dyDescent="0.25">
      <c r="A48" s="18">
        <v>6</v>
      </c>
      <c r="B48" s="5" t="s">
        <v>85</v>
      </c>
      <c r="C48" s="5">
        <v>28</v>
      </c>
      <c r="D48" s="5" t="s">
        <v>12</v>
      </c>
      <c r="E48" s="6">
        <v>3.76</v>
      </c>
      <c r="F48" s="7">
        <f>(E48*C48)*A48</f>
        <v>631.68000000000006</v>
      </c>
      <c r="G48" s="8">
        <f>(LOOKUP(A48,Code!C$2:D$7)+1)*F48</f>
        <v>651.26207999999997</v>
      </c>
    </row>
    <row r="49" spans="1:7" hidden="1" x14ac:dyDescent="0.25">
      <c r="A49" s="9">
        <v>2</v>
      </c>
      <c r="B49" s="5" t="s">
        <v>38</v>
      </c>
      <c r="C49" s="5">
        <v>60</v>
      </c>
      <c r="D49" s="5" t="s">
        <v>8</v>
      </c>
      <c r="E49" s="6">
        <v>0.31</v>
      </c>
      <c r="F49" s="7">
        <f>(E49*C49)*A49</f>
        <v>37.200000000000003</v>
      </c>
      <c r="G49" s="8">
        <f>(LOOKUP(A49,Code!C$2:D$7)+1)*F49</f>
        <v>37.981200000000001</v>
      </c>
    </row>
    <row r="50" spans="1:7" hidden="1" x14ac:dyDescent="0.25">
      <c r="A50" s="9">
        <v>2</v>
      </c>
      <c r="B50" s="5" t="s">
        <v>39</v>
      </c>
      <c r="C50" s="5">
        <v>60</v>
      </c>
      <c r="D50" s="5" t="s">
        <v>8</v>
      </c>
      <c r="E50" s="6">
        <v>0.36</v>
      </c>
      <c r="F50" s="7">
        <f>(E50*C50)*A50</f>
        <v>43.199999999999996</v>
      </c>
      <c r="G50" s="8">
        <f>(LOOKUP(A50,Code!C$2:D$7)+1)*F50</f>
        <v>44.107199999999992</v>
      </c>
    </row>
    <row r="51" spans="1:7" hidden="1" x14ac:dyDescent="0.25">
      <c r="A51" s="16">
        <v>2</v>
      </c>
      <c r="B51" s="5" t="s">
        <v>40</v>
      </c>
      <c r="C51" s="5">
        <v>60</v>
      </c>
      <c r="D51" s="5" t="s">
        <v>8</v>
      </c>
      <c r="E51" s="6">
        <v>0.75</v>
      </c>
      <c r="F51" s="7">
        <f>(E51*C51)*A51</f>
        <v>90</v>
      </c>
      <c r="G51" s="8">
        <f>(LOOKUP(A51,Code!C$2:D$7)+1)*F51</f>
        <v>91.889999999999986</v>
      </c>
    </row>
    <row r="52" spans="1:7" hidden="1" x14ac:dyDescent="0.25">
      <c r="A52" s="9">
        <v>2</v>
      </c>
      <c r="B52" s="5" t="s">
        <v>41</v>
      </c>
      <c r="C52" s="5">
        <v>30</v>
      </c>
      <c r="D52" s="5" t="s">
        <v>8</v>
      </c>
      <c r="E52" s="6">
        <v>1.41</v>
      </c>
      <c r="F52" s="7">
        <f>(E52*C52)*A52</f>
        <v>84.6</v>
      </c>
      <c r="G52" s="8">
        <f>(LOOKUP(A52,Code!C$2:D$7)+1)*F52</f>
        <v>86.376599999999982</v>
      </c>
    </row>
    <row r="53" spans="1:7" hidden="1" x14ac:dyDescent="0.25">
      <c r="A53" s="9">
        <v>2</v>
      </c>
      <c r="B53" s="5" t="s">
        <v>42</v>
      </c>
      <c r="C53" s="5">
        <v>30</v>
      </c>
      <c r="D53" s="5" t="s">
        <v>8</v>
      </c>
      <c r="E53" s="6">
        <v>1.82</v>
      </c>
      <c r="F53" s="7">
        <f>(E53*C53)*A53</f>
        <v>109.2</v>
      </c>
      <c r="G53" s="8">
        <f>(LOOKUP(A53,Code!C$2:D$7)+1)*F53</f>
        <v>111.49319999999999</v>
      </c>
    </row>
    <row r="54" spans="1:7" hidden="1" x14ac:dyDescent="0.25">
      <c r="A54" s="9">
        <v>2</v>
      </c>
      <c r="B54" s="5" t="s">
        <v>44</v>
      </c>
      <c r="C54" s="5">
        <v>30</v>
      </c>
      <c r="D54" s="5" t="s">
        <v>35</v>
      </c>
      <c r="E54" s="6">
        <v>3.37</v>
      </c>
      <c r="F54" s="7">
        <f>(E54*C54)*A54</f>
        <v>202.20000000000002</v>
      </c>
      <c r="G54" s="8">
        <f>(LOOKUP(A54,Code!C$2:D$7)+1)*F54</f>
        <v>206.4462</v>
      </c>
    </row>
    <row r="55" spans="1:7" hidden="1" x14ac:dyDescent="0.25">
      <c r="A55" s="9">
        <v>2</v>
      </c>
      <c r="B55" s="5" t="s">
        <v>45</v>
      </c>
      <c r="C55" s="5">
        <v>30</v>
      </c>
      <c r="D55" s="5" t="s">
        <v>35</v>
      </c>
      <c r="E55" s="6">
        <v>3.62</v>
      </c>
      <c r="F55" s="7">
        <f>(E55*C55)*A55</f>
        <v>217.20000000000002</v>
      </c>
      <c r="G55" s="8">
        <f>(LOOKUP(A55,Code!C$2:D$7)+1)*F55</f>
        <v>221.7612</v>
      </c>
    </row>
    <row r="56" spans="1:7" hidden="1" x14ac:dyDescent="0.25">
      <c r="A56" s="16">
        <v>2</v>
      </c>
      <c r="B56" s="5" t="s">
        <v>43</v>
      </c>
      <c r="C56" s="5">
        <v>30</v>
      </c>
      <c r="D56" s="5" t="s">
        <v>35</v>
      </c>
      <c r="E56" s="6">
        <v>3.13</v>
      </c>
      <c r="F56" s="7">
        <f>(E56*C56)*A56</f>
        <v>187.79999999999998</v>
      </c>
      <c r="G56" s="8">
        <f>(LOOKUP(A56,Code!C$2:D$7)+1)*F56</f>
        <v>191.74379999999996</v>
      </c>
    </row>
    <row r="57" spans="1:7" hidden="1" x14ac:dyDescent="0.25">
      <c r="A57" s="9">
        <v>1</v>
      </c>
      <c r="B57" s="5" t="s">
        <v>20</v>
      </c>
      <c r="C57" s="5">
        <v>45</v>
      </c>
      <c r="D57" s="5" t="s">
        <v>12</v>
      </c>
      <c r="E57" s="6">
        <v>1.48</v>
      </c>
      <c r="F57" s="7">
        <f>(E57*C57)*A57</f>
        <v>66.599999999999994</v>
      </c>
      <c r="G57" s="8">
        <f>(LOOKUP(A57,Code!C$2:D$7)+1)*F57</f>
        <v>70.262999999999991</v>
      </c>
    </row>
    <row r="58" spans="1:7" hidden="1" x14ac:dyDescent="0.25">
      <c r="A58" s="9">
        <v>1</v>
      </c>
      <c r="B58" s="5" t="s">
        <v>20</v>
      </c>
      <c r="C58" s="5">
        <v>60</v>
      </c>
      <c r="D58" s="5" t="s">
        <v>8</v>
      </c>
      <c r="E58" s="6">
        <v>0.72</v>
      </c>
      <c r="F58" s="7">
        <f>(E58*C58)*A58</f>
        <v>43.199999999999996</v>
      </c>
      <c r="G58" s="8">
        <f>(LOOKUP(A58,Code!C$2:D$7)+1)*F58</f>
        <v>45.575999999999993</v>
      </c>
    </row>
    <row r="59" spans="1:7" x14ac:dyDescent="0.25">
      <c r="A59" s="88">
        <v>1</v>
      </c>
      <c r="B59" s="82" t="s">
        <v>20</v>
      </c>
      <c r="C59" s="75">
        <v>30</v>
      </c>
      <c r="D59" s="75" t="s">
        <v>14</v>
      </c>
      <c r="E59" s="85">
        <v>2.15</v>
      </c>
      <c r="F59" s="40">
        <f>(E59*C59)*A59</f>
        <v>64.5</v>
      </c>
      <c r="G59" s="8">
        <f>(LOOKUP(A59,Code!C$2:D$7)+1)*F59</f>
        <v>68.047499999999999</v>
      </c>
    </row>
    <row r="60" spans="1:7" hidden="1" x14ac:dyDescent="0.25">
      <c r="A60" s="32">
        <v>1</v>
      </c>
      <c r="B60" s="15" t="s">
        <v>20</v>
      </c>
      <c r="C60" s="15">
        <v>12</v>
      </c>
      <c r="D60" s="15" t="s">
        <v>21</v>
      </c>
      <c r="E60" s="8">
        <v>2.79</v>
      </c>
      <c r="F60" s="7">
        <f>(E60*C60)*A60</f>
        <v>33.480000000000004</v>
      </c>
      <c r="G60" s="8">
        <f>(LOOKUP(A60,Code!C$2:D$7)+1)*F60</f>
        <v>35.321400000000004</v>
      </c>
    </row>
    <row r="61" spans="1:7" hidden="1" x14ac:dyDescent="0.25">
      <c r="A61" s="9">
        <v>1</v>
      </c>
      <c r="B61" s="5" t="s">
        <v>22</v>
      </c>
      <c r="C61" s="5">
        <v>90</v>
      </c>
      <c r="D61" s="5" t="s">
        <v>12</v>
      </c>
      <c r="E61" s="6">
        <v>1.62</v>
      </c>
      <c r="F61" s="7">
        <f>(E61*C61)*A61</f>
        <v>145.80000000000001</v>
      </c>
      <c r="G61" s="8">
        <f>(LOOKUP(A61,Code!C$2:D$7)+1)*F61</f>
        <v>153.81900000000002</v>
      </c>
    </row>
    <row r="62" spans="1:7" hidden="1" x14ac:dyDescent="0.25">
      <c r="A62" s="19">
        <v>3</v>
      </c>
      <c r="B62" s="5" t="s">
        <v>69</v>
      </c>
      <c r="C62" s="5">
        <v>28</v>
      </c>
      <c r="D62" s="5" t="s">
        <v>12</v>
      </c>
      <c r="E62" s="6">
        <v>5.6</v>
      </c>
      <c r="F62" s="7">
        <f>(E62*C62)*A62</f>
        <v>470.4</v>
      </c>
      <c r="G62" s="8">
        <f>(LOOKUP(A62,Code!C$2:D$7)+1)*F62</f>
        <v>496.27199999999993</v>
      </c>
    </row>
    <row r="63" spans="1:7" ht="15.75" hidden="1" thickBot="1" x14ac:dyDescent="0.3">
      <c r="A63" s="20">
        <v>3</v>
      </c>
      <c r="B63" s="12" t="s">
        <v>68</v>
      </c>
      <c r="C63" s="12">
        <v>28</v>
      </c>
      <c r="D63" s="12" t="s">
        <v>12</v>
      </c>
      <c r="E63" s="13">
        <v>2.2000000000000002</v>
      </c>
      <c r="F63" s="7">
        <f>(E63*C63)*A63</f>
        <v>184.8</v>
      </c>
      <c r="G63" s="8">
        <f>(LOOKUP(A63,Code!C$2:D$7)+1)*F63</f>
        <v>194.964</v>
      </c>
    </row>
    <row r="64" spans="1:7" hidden="1" x14ac:dyDescent="0.25">
      <c r="A64" s="14">
        <v>2</v>
      </c>
      <c r="B64" s="15" t="s">
        <v>49</v>
      </c>
      <c r="C64" s="15">
        <v>120</v>
      </c>
      <c r="D64" s="15" t="s">
        <v>12</v>
      </c>
      <c r="E64" s="8">
        <v>0.33</v>
      </c>
      <c r="F64" s="7">
        <f>(E64*C64)*A64</f>
        <v>79.2</v>
      </c>
      <c r="G64" s="8">
        <f>(LOOKUP(A64,Code!C$2:D$7)+1)*F64</f>
        <v>80.863199999999992</v>
      </c>
    </row>
    <row r="65" spans="1:7" ht="15.75" hidden="1" thickBot="1" x14ac:dyDescent="0.3">
      <c r="A65" s="11">
        <v>2</v>
      </c>
      <c r="B65" s="12" t="s">
        <v>50</v>
      </c>
      <c r="C65" s="12">
        <v>60</v>
      </c>
      <c r="D65" s="12" t="s">
        <v>12</v>
      </c>
      <c r="E65" s="13">
        <v>0.59</v>
      </c>
      <c r="F65" s="7">
        <f>(E65*C65)*A65</f>
        <v>70.8</v>
      </c>
      <c r="G65" s="8">
        <f>(LOOKUP(A65,Code!C$2:D$7)+1)*F65</f>
        <v>72.286799999999985</v>
      </c>
    </row>
    <row r="66" spans="1:7" hidden="1" x14ac:dyDescent="0.25">
      <c r="A66" s="32">
        <v>2</v>
      </c>
      <c r="B66" s="15" t="s">
        <v>48</v>
      </c>
      <c r="C66" s="15">
        <v>30</v>
      </c>
      <c r="D66" s="15" t="s">
        <v>12</v>
      </c>
      <c r="E66" s="7">
        <v>0.27</v>
      </c>
      <c r="F66" s="7">
        <f>(E66*C66)*A66</f>
        <v>16.200000000000003</v>
      </c>
      <c r="G66" s="8">
        <f>(LOOKUP(A66,Code!C$2:D$7)+1)*F66</f>
        <v>16.540200000000002</v>
      </c>
    </row>
    <row r="67" spans="1:7" hidden="1" x14ac:dyDescent="0.25">
      <c r="A67" s="9">
        <v>2</v>
      </c>
      <c r="B67" s="5" t="s">
        <v>51</v>
      </c>
      <c r="C67" s="5">
        <v>60</v>
      </c>
      <c r="D67" s="5" t="s">
        <v>12</v>
      </c>
      <c r="E67" s="21">
        <v>0.68</v>
      </c>
      <c r="F67" s="7">
        <f>(E67*C67)*A67</f>
        <v>81.600000000000009</v>
      </c>
      <c r="G67" s="8">
        <f>(LOOKUP(A67,Code!C$2:D$7)+1)*F67</f>
        <v>83.313600000000008</v>
      </c>
    </row>
    <row r="68" spans="1:7" hidden="1" x14ac:dyDescent="0.25">
      <c r="A68" s="16">
        <v>2</v>
      </c>
      <c r="B68" s="5" t="s">
        <v>52</v>
      </c>
      <c r="C68" s="5">
        <v>60</v>
      </c>
      <c r="D68" s="5" t="s">
        <v>12</v>
      </c>
      <c r="E68" s="21">
        <v>0.69</v>
      </c>
      <c r="F68" s="7">
        <f>(E68*C68)*A68</f>
        <v>82.8</v>
      </c>
      <c r="G68" s="8">
        <f>(LOOKUP(A68,Code!C$2:D$7)+1)*F68</f>
        <v>84.538799999999995</v>
      </c>
    </row>
    <row r="69" spans="1:7" hidden="1" x14ac:dyDescent="0.25">
      <c r="A69" s="9">
        <v>2</v>
      </c>
      <c r="B69" s="5" t="s">
        <v>53</v>
      </c>
      <c r="C69" s="5">
        <v>30</v>
      </c>
      <c r="D69" s="5" t="s">
        <v>12</v>
      </c>
      <c r="E69" s="21">
        <v>1.85</v>
      </c>
      <c r="F69" s="7">
        <f>(E69*C69)*A69</f>
        <v>111</v>
      </c>
      <c r="G69" s="8">
        <f>(LOOKUP(A69,Code!C$2:D$7)+1)*F69</f>
        <v>113.33099999999999</v>
      </c>
    </row>
    <row r="70" spans="1:7" hidden="1" x14ac:dyDescent="0.25">
      <c r="A70" s="19">
        <v>5</v>
      </c>
      <c r="B70" s="5" t="s">
        <v>80</v>
      </c>
      <c r="C70" s="5">
        <v>30</v>
      </c>
      <c r="D70" s="5" t="s">
        <v>12</v>
      </c>
      <c r="E70" s="21">
        <v>2.58</v>
      </c>
      <c r="F70" s="7">
        <f>(E70*C70)*A70</f>
        <v>387</v>
      </c>
      <c r="G70" s="8">
        <f>(LOOKUP(A70,Code!C$2:D$7)+1)*F70</f>
        <v>395.12699999999995</v>
      </c>
    </row>
    <row r="71" spans="1:7" hidden="1" x14ac:dyDescent="0.25">
      <c r="A71" s="19">
        <v>6</v>
      </c>
      <c r="B71" s="5" t="s">
        <v>88</v>
      </c>
      <c r="C71" s="5">
        <v>20</v>
      </c>
      <c r="D71" s="5" t="s">
        <v>12</v>
      </c>
      <c r="E71" s="21">
        <v>1.92</v>
      </c>
      <c r="F71" s="7">
        <f>(E71*C71)*A71</f>
        <v>230.39999999999998</v>
      </c>
      <c r="G71" s="8">
        <f>(LOOKUP(A71,Code!C$2:D$7)+1)*F71</f>
        <v>237.54239999999996</v>
      </c>
    </row>
    <row r="72" spans="1:7" hidden="1" x14ac:dyDescent="0.25">
      <c r="A72" s="18">
        <v>6</v>
      </c>
      <c r="B72" s="5" t="s">
        <v>89</v>
      </c>
      <c r="C72" s="5">
        <v>30</v>
      </c>
      <c r="D72" s="5" t="s">
        <v>12</v>
      </c>
      <c r="E72" s="21">
        <v>3.21</v>
      </c>
      <c r="F72" s="7">
        <f>(E72*C72)*A72</f>
        <v>577.79999999999995</v>
      </c>
      <c r="G72" s="8">
        <f>(LOOKUP(A72,Code!C$2:D$7)+1)*F72</f>
        <v>595.71179999999993</v>
      </c>
    </row>
    <row r="73" spans="1:7" hidden="1" x14ac:dyDescent="0.25">
      <c r="A73" s="19">
        <v>6</v>
      </c>
      <c r="B73" s="5" t="s">
        <v>90</v>
      </c>
      <c r="C73" s="5">
        <v>28</v>
      </c>
      <c r="D73" s="5" t="s">
        <v>12</v>
      </c>
      <c r="E73" s="21">
        <v>1.04</v>
      </c>
      <c r="F73" s="7">
        <f>(E73*C73)*A73</f>
        <v>174.72</v>
      </c>
      <c r="G73" s="8">
        <f>(LOOKUP(A73,Code!C$2:D$7)+1)*F73</f>
        <v>180.13631999999998</v>
      </c>
    </row>
    <row r="74" spans="1:7" hidden="1" x14ac:dyDescent="0.25">
      <c r="A74" s="18">
        <v>6</v>
      </c>
      <c r="B74" s="5" t="s">
        <v>91</v>
      </c>
      <c r="C74" s="5">
        <v>28</v>
      </c>
      <c r="D74" s="5" t="s">
        <v>12</v>
      </c>
      <c r="E74" s="21">
        <v>1.91</v>
      </c>
      <c r="F74" s="7">
        <f>(E74*C74)*A74</f>
        <v>320.88</v>
      </c>
      <c r="G74" s="8">
        <f>(LOOKUP(A74,Code!C$2:D$7)+1)*F74</f>
        <v>330.82727999999997</v>
      </c>
    </row>
    <row r="75" spans="1:7" hidden="1" x14ac:dyDescent="0.25">
      <c r="A75" s="18">
        <v>5</v>
      </c>
      <c r="B75" s="5" t="s">
        <v>81</v>
      </c>
      <c r="C75" s="5">
        <v>60</v>
      </c>
      <c r="D75" s="5" t="s">
        <v>8</v>
      </c>
      <c r="E75" s="21">
        <v>2.1800000000000002</v>
      </c>
      <c r="F75" s="7">
        <f>(E75*C75)*A75</f>
        <v>654</v>
      </c>
      <c r="G75" s="8">
        <f>(LOOKUP(A75,Code!C$2:D$7)+1)*F75</f>
        <v>667.73399999999992</v>
      </c>
    </row>
    <row r="76" spans="1:7" x14ac:dyDescent="0.25">
      <c r="A76" s="87">
        <v>1</v>
      </c>
      <c r="B76" s="75" t="s">
        <v>23</v>
      </c>
      <c r="C76" s="75">
        <v>60</v>
      </c>
      <c r="D76" s="75" t="s">
        <v>24</v>
      </c>
      <c r="E76" s="85">
        <v>3.34</v>
      </c>
      <c r="F76" s="40">
        <f>(E76*C76)*A76</f>
        <v>200.39999999999998</v>
      </c>
      <c r="G76" s="8">
        <f>(LOOKUP(A76,Code!C$2:D$7)+1)*F76</f>
        <v>211.42199999999997</v>
      </c>
    </row>
    <row r="77" spans="1:7" hidden="1" x14ac:dyDescent="0.25">
      <c r="A77" s="32">
        <v>1</v>
      </c>
      <c r="B77" s="15" t="s">
        <v>25</v>
      </c>
      <c r="C77" s="15">
        <v>90</v>
      </c>
      <c r="D77" s="15" t="s">
        <v>12</v>
      </c>
      <c r="E77" s="8">
        <v>1.28</v>
      </c>
      <c r="F77" s="7">
        <f>(E77*C77)*A77</f>
        <v>115.2</v>
      </c>
      <c r="G77" s="8">
        <f>(LOOKUP(A77,Code!C$2:D$7)+1)*F77</f>
        <v>121.536</v>
      </c>
    </row>
    <row r="78" spans="1:7" hidden="1" x14ac:dyDescent="0.25">
      <c r="A78" s="18">
        <v>6</v>
      </c>
      <c r="B78" s="5" t="s">
        <v>93</v>
      </c>
      <c r="C78" s="5">
        <v>28</v>
      </c>
      <c r="D78" s="5" t="s">
        <v>12</v>
      </c>
      <c r="E78" s="6">
        <v>2.65</v>
      </c>
      <c r="F78" s="7">
        <f>(E78*C78)</f>
        <v>74.2</v>
      </c>
      <c r="G78" s="8">
        <f>(LOOKUP(A78,Code!C$2:D$7)+1)*F78</f>
        <v>76.500199999999992</v>
      </c>
    </row>
    <row r="79" spans="1:7" hidden="1" x14ac:dyDescent="0.25">
      <c r="A79" s="19">
        <v>6</v>
      </c>
      <c r="B79" s="5" t="s">
        <v>92</v>
      </c>
      <c r="C79" s="5">
        <v>28</v>
      </c>
      <c r="D79" s="5" t="s">
        <v>12</v>
      </c>
      <c r="E79" s="6">
        <v>1.41</v>
      </c>
      <c r="F79" s="7">
        <f>(E79*C79)*A79</f>
        <v>236.88</v>
      </c>
      <c r="G79" s="8">
        <f>(LOOKUP(A79,Code!C$2:D$7)+1)*F79</f>
        <v>244.22327999999999</v>
      </c>
    </row>
    <row r="80" spans="1:7" hidden="1" x14ac:dyDescent="0.25">
      <c r="A80" s="9">
        <v>1</v>
      </c>
      <c r="B80" s="5" t="s">
        <v>26</v>
      </c>
      <c r="C80" s="5">
        <v>20</v>
      </c>
      <c r="D80" s="5" t="s">
        <v>12</v>
      </c>
      <c r="E80" s="6">
        <v>2.04</v>
      </c>
      <c r="F80" s="7">
        <f>(E80*C80)*A80</f>
        <v>40.799999999999997</v>
      </c>
      <c r="G80" s="8">
        <f>(LOOKUP(A80,Code!C$2:D$7)+1)*F80</f>
        <v>43.043999999999997</v>
      </c>
    </row>
    <row r="81" spans="1:7" hidden="1" x14ac:dyDescent="0.25">
      <c r="A81" s="9">
        <v>2</v>
      </c>
      <c r="B81" s="5" t="s">
        <v>47</v>
      </c>
      <c r="C81" s="5">
        <v>30</v>
      </c>
      <c r="D81" s="5" t="s">
        <v>35</v>
      </c>
      <c r="E81" s="6">
        <v>3.37</v>
      </c>
      <c r="F81" s="7">
        <f>(E81*C81)*A81</f>
        <v>202.20000000000002</v>
      </c>
      <c r="G81" s="8">
        <f>(LOOKUP(A81,Code!C$2:D$7)+1)*F81</f>
        <v>206.4462</v>
      </c>
    </row>
    <row r="82" spans="1:7" hidden="1" x14ac:dyDescent="0.25">
      <c r="A82" s="16">
        <v>2</v>
      </c>
      <c r="B82" s="5" t="s">
        <v>46</v>
      </c>
      <c r="C82" s="5">
        <v>30</v>
      </c>
      <c r="D82" s="5" t="s">
        <v>35</v>
      </c>
      <c r="E82" s="6">
        <v>3.13</v>
      </c>
      <c r="F82" s="7">
        <f>(E82*C82)*A82</f>
        <v>187.79999999999998</v>
      </c>
      <c r="G82" s="8">
        <f>(LOOKUP(A82,Code!C$2:D$7)+1)*F82</f>
        <v>191.74379999999996</v>
      </c>
    </row>
    <row r="83" spans="1:7" hidden="1" x14ac:dyDescent="0.25">
      <c r="A83" s="4">
        <v>1</v>
      </c>
      <c r="B83" s="5" t="s">
        <v>27</v>
      </c>
      <c r="C83" s="5">
        <v>30</v>
      </c>
      <c r="D83" s="5" t="s">
        <v>12</v>
      </c>
      <c r="E83" s="6">
        <v>0.51</v>
      </c>
      <c r="F83" s="7">
        <f>(E83*C83)*A83</f>
        <v>15.3</v>
      </c>
      <c r="G83" s="8">
        <f>(LOOKUP(A83,Code!C$2:D$7)+1)*F83</f>
        <v>16.141500000000001</v>
      </c>
    </row>
    <row r="84" spans="1:7" ht="15.75" thickBot="1" x14ac:dyDescent="0.3">
      <c r="A84" s="78">
        <v>1</v>
      </c>
      <c r="B84" s="77" t="s">
        <v>28</v>
      </c>
      <c r="C84" s="77">
        <v>30</v>
      </c>
      <c r="D84" s="77" t="s">
        <v>12</v>
      </c>
      <c r="E84" s="79">
        <v>2.87</v>
      </c>
      <c r="F84" s="86">
        <f>(E84*C84)*A84</f>
        <v>86.100000000000009</v>
      </c>
      <c r="G84" s="59">
        <f>(LOOKUP(A84,Code!C$2:D$7)+1)*F84</f>
        <v>90.83550000000001</v>
      </c>
    </row>
    <row r="85" spans="1:7" hidden="1" x14ac:dyDescent="0.25">
      <c r="A85" s="32">
        <v>1</v>
      </c>
      <c r="B85" s="15" t="s">
        <v>29</v>
      </c>
      <c r="C85" s="15">
        <v>60</v>
      </c>
      <c r="D85" s="15" t="s">
        <v>12</v>
      </c>
      <c r="E85" s="8">
        <v>1.29</v>
      </c>
      <c r="F85" s="7">
        <f>(E85*C85)*A85</f>
        <v>77.400000000000006</v>
      </c>
      <c r="G85" s="8">
        <f>(LOOKUP(A85,Code!C$2:D$7)+1)*F85</f>
        <v>81.656999999999996</v>
      </c>
    </row>
    <row r="86" spans="1:7" hidden="1" x14ac:dyDescent="0.25">
      <c r="A86" s="18">
        <v>3</v>
      </c>
      <c r="B86" s="5" t="s">
        <v>71</v>
      </c>
      <c r="C86" s="5">
        <v>28</v>
      </c>
      <c r="D86" s="5" t="s">
        <v>12</v>
      </c>
      <c r="E86" s="6">
        <v>4.9400000000000004</v>
      </c>
      <c r="F86" s="7">
        <f>(E86*C86)*A86</f>
        <v>414.96000000000004</v>
      </c>
      <c r="G86" s="8">
        <f>(LOOKUP(A86,Code!C$2:D$7)+1)*F86</f>
        <v>437.78280000000001</v>
      </c>
    </row>
    <row r="87" spans="1:7" ht="15.75" hidden="1" thickBot="1" x14ac:dyDescent="0.3">
      <c r="A87" s="20">
        <v>3</v>
      </c>
      <c r="B87" s="12" t="s">
        <v>70</v>
      </c>
      <c r="C87" s="12">
        <v>28</v>
      </c>
      <c r="D87" s="12" t="s">
        <v>12</v>
      </c>
      <c r="E87" s="13">
        <v>1.96</v>
      </c>
      <c r="F87" s="7">
        <f>(E87*C87)*A87</f>
        <v>164.64</v>
      </c>
      <c r="G87" s="8">
        <f>(LOOKUP(A87,Code!C$2:D$7)+1)*F87</f>
        <v>173.69519999999997</v>
      </c>
    </row>
    <row r="88" spans="1:7" ht="15.75" thickTop="1" x14ac:dyDescent="0.25"/>
  </sheetData>
  <autoFilter ref="A1:G87">
    <filterColumn colId="0">
      <filters>
        <filter val="1"/>
        <filter val="3"/>
      </filters>
    </filterColumn>
    <filterColumn colId="2">
      <customFilters>
        <customFilter operator="greaterThanOrEqual" val="30"/>
      </customFilters>
    </filterColumn>
    <filterColumn colId="4">
      <customFilters and="1">
        <customFilter operator="greaterThan" val="2"/>
        <customFilter operator="lessThan" val="4"/>
      </custom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Table</vt:lpstr>
      <vt:lpstr>Code</vt:lpstr>
      <vt:lpstr>Bilan</vt:lpstr>
      <vt:lpstr>Requête 1</vt:lpstr>
      <vt:lpstr>Requête 2</vt:lpstr>
      <vt:lpstr>Requête 3</vt:lpstr>
      <vt:lpstr>Requête 4</vt:lpstr>
      <vt:lpstr>Requête 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Marie Elaïs</cp:lastModifiedBy>
  <dcterms:modified xsi:type="dcterms:W3CDTF">2016-04-17T16:14:38Z</dcterms:modified>
</cp:coreProperties>
</file>