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100.000 Elements" sheetId="1" r:id="rId1"/>
    <sheet name="1.000.000 Ele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38" i="3" s="1"/>
  <c r="F40" i="3" s="1"/>
  <c r="K12" i="3"/>
  <c r="J38" i="3" s="1"/>
  <c r="J40" i="3" s="1"/>
  <c r="I12" i="3"/>
  <c r="H38" i="3" s="1"/>
  <c r="H40" i="3" s="1"/>
  <c r="E12" i="3"/>
  <c r="D38" i="3" s="1"/>
  <c r="D40" i="3" s="1"/>
  <c r="G24" i="3" l="1"/>
  <c r="F29" i="3" s="1"/>
  <c r="F31" i="3" s="1"/>
  <c r="F32" i="3"/>
  <c r="F34" i="3" s="1"/>
  <c r="K24" i="3"/>
  <c r="J29" i="3" s="1"/>
  <c r="J31" i="3" s="1"/>
  <c r="K21" i="3"/>
  <c r="J32" i="3" s="1"/>
  <c r="J34" i="3" s="1"/>
  <c r="G21" i="3"/>
  <c r="I21" i="3"/>
  <c r="H32" i="3" s="1"/>
  <c r="H34" i="3" s="1"/>
  <c r="I24" i="3"/>
  <c r="H29" i="3" s="1"/>
  <c r="H31" i="3" s="1"/>
  <c r="E24" i="3"/>
  <c r="D29" i="3" s="1"/>
  <c r="D31" i="3" s="1"/>
  <c r="E21" i="3"/>
  <c r="D32" i="3" s="1"/>
  <c r="D34" i="3" s="1"/>
  <c r="J21" i="1"/>
  <c r="H21" i="1"/>
  <c r="H23" i="1" s="1"/>
  <c r="F21" i="1"/>
  <c r="D21" i="1"/>
  <c r="K17" i="3"/>
  <c r="J35" i="3" s="1"/>
  <c r="J37" i="3" s="1"/>
  <c r="I17" i="3"/>
  <c r="H35" i="3" s="1"/>
  <c r="H37" i="3" s="1"/>
  <c r="G17" i="3"/>
  <c r="F35" i="3" s="1"/>
  <c r="F37" i="3" s="1"/>
  <c r="E17" i="3"/>
  <c r="D35" i="3" s="1"/>
  <c r="D37" i="3" s="1"/>
  <c r="J24" i="1"/>
  <c r="J26" i="1" s="1"/>
  <c r="H24" i="1"/>
  <c r="H26" i="1" s="1"/>
  <c r="F24" i="1"/>
  <c r="F26" i="1" s="1"/>
  <c r="D24" i="1"/>
  <c r="D26" i="1" s="1"/>
  <c r="J23" i="1"/>
  <c r="F23" i="1"/>
  <c r="D23" i="1"/>
  <c r="K7" i="1"/>
  <c r="J18" i="1" s="1"/>
  <c r="J20" i="1" s="1"/>
  <c r="I7" i="1"/>
  <c r="H18" i="1" s="1"/>
  <c r="H20" i="1" s="1"/>
  <c r="G7" i="1"/>
  <c r="F18" i="1" s="1"/>
  <c r="F20" i="1" s="1"/>
  <c r="E7" i="1"/>
  <c r="D18" i="1" s="1"/>
  <c r="D20" i="1" s="1"/>
</calcChain>
</file>

<file path=xl/sharedStrings.xml><?xml version="1.0" encoding="utf-8"?>
<sst xmlns="http://schemas.openxmlformats.org/spreadsheetml/2006/main" count="179" uniqueCount="28">
  <si>
    <t>Direct Sort</t>
  </si>
  <si>
    <t>No Elems</t>
  </si>
  <si>
    <t>No Procs</t>
  </si>
  <si>
    <t>Ranking Sort</t>
  </si>
  <si>
    <t>Bucket Sort</t>
  </si>
  <si>
    <t>Odd Even Sort</t>
  </si>
  <si>
    <t>Proc0</t>
  </si>
  <si>
    <t>Proc3</t>
  </si>
  <si>
    <t>Proc2</t>
  </si>
  <si>
    <t>Proc1</t>
  </si>
  <si>
    <t>Proc Idex</t>
  </si>
  <si>
    <t>Time(s)</t>
  </si>
  <si>
    <t>MAX</t>
  </si>
  <si>
    <t>SpeedUp</t>
  </si>
  <si>
    <t>Ideal</t>
  </si>
  <si>
    <t>4 Procs</t>
  </si>
  <si>
    <t>Efficiency</t>
  </si>
  <si>
    <t>3 Procs</t>
  </si>
  <si>
    <t>2 Procs</t>
  </si>
  <si>
    <t>Serial Time</t>
  </si>
  <si>
    <t>Execution Times</t>
  </si>
  <si>
    <t>*Ranking sort was not included in the same chard because the execution times are way too big.</t>
  </si>
  <si>
    <t>Proc4</t>
  </si>
  <si>
    <t>Proc5</t>
  </si>
  <si>
    <t>Proc6</t>
  </si>
  <si>
    <t>Proc7</t>
  </si>
  <si>
    <t>8 Procs</t>
  </si>
  <si>
    <t>Oversubscribe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</si>
</sst>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%"/>
    <numFmt numFmtId="167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16105799275105E-2"/>
          <c:y val="0.14545098039215687"/>
          <c:w val="0.88502198943882016"/>
          <c:h val="0.67386907518913075"/>
        </c:manualLayout>
      </c:layout>
      <c:lineChart>
        <c:grouping val="standard"/>
        <c:varyColors val="0"/>
        <c:ser>
          <c:idx val="0"/>
          <c:order val="0"/>
          <c:tx>
            <c:strRef>
              <c:f>'1.000.000 Elements'!$D$2:$E$2</c:f>
              <c:strCache>
                <c:ptCount val="1"/>
                <c:pt idx="0">
                  <c:v>Direct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883690319960005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6A2-41B4-BDC0-EDE81660FBC4}"/>
                </c:ext>
              </c:extLst>
            </c:dLbl>
            <c:dLbl>
              <c:idx val="1"/>
              <c:layout>
                <c:manualLayout>
                  <c:x val="-4.6515474628171523E-2"/>
                  <c:y val="1.176470588235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6A2-41B4-BDC0-EDE81660FBC4}"/>
                </c:ext>
              </c:extLst>
            </c:dLbl>
            <c:dLbl>
              <c:idx val="2"/>
              <c:layout>
                <c:manualLayout>
                  <c:x val="-4.8995633358330209E-2"/>
                  <c:y val="1.9607843137254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6A2-41B4-BDC0-EDE81660FBC4}"/>
                </c:ext>
              </c:extLst>
            </c:dLbl>
            <c:dLbl>
              <c:idx val="3"/>
              <c:layout>
                <c:manualLayout>
                  <c:x val="-4.6515474628171571E-2"/>
                  <c:y val="1.5686274509803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6A2-41B4-BDC0-EDE81660FBC4}"/>
                </c:ext>
              </c:extLst>
            </c:dLbl>
            <c:dLbl>
              <c:idx val="4"/>
              <c:layout>
                <c:manualLayout>
                  <c:x val="-9.3130936757907078E-3"/>
                  <c:y val="7.84313725490196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6A2-41B4-BDC0-EDE81660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</c:numLit>
          </c:cat>
          <c:val>
            <c:numRef>
              <c:f>('1.000.000 Elements'!$E$25,'1.000.000 Elements'!$E$24,'1.000.000 Elements'!$E$21,'1.000.000 Elements'!$E$17,'1.000.000 Elements'!$E$12)</c:f>
              <c:numCache>
                <c:formatCode>0.000</c:formatCode>
                <c:ptCount val="5"/>
                <c:pt idx="0">
                  <c:v>0.51458000000000004</c:v>
                </c:pt>
                <c:pt idx="1">
                  <c:v>0.359375</c:v>
                </c:pt>
                <c:pt idx="2">
                  <c:v>0.30648300000000001</c:v>
                </c:pt>
                <c:pt idx="3">
                  <c:v>0.21852099999999999</c:v>
                </c:pt>
                <c:pt idx="4">
                  <c:v>0.31277899999999997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582-99F1-01B47591670D}"/>
            </c:ext>
          </c:extLst>
        </c:ser>
        <c:ser>
          <c:idx val="1"/>
          <c:order val="1"/>
          <c:tx>
            <c:strRef>
              <c:f>'1.000.000 Elements'!$H$2:$I$2</c:f>
              <c:strCache>
                <c:ptCount val="1"/>
                <c:pt idx="0">
                  <c:v>Bucket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317061929758785E-2"/>
                  <c:y val="-3.92156862745098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6A2-41B4-BDC0-EDE81660FBC4}"/>
                </c:ext>
              </c:extLst>
            </c:dLbl>
            <c:dLbl>
              <c:idx val="1"/>
              <c:layout>
                <c:manualLayout>
                  <c:x val="-4.6515474628171481E-2"/>
                  <c:y val="2.7450980392156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A2-41B4-BDC0-EDE81660FBC4}"/>
                </c:ext>
              </c:extLst>
            </c:dLbl>
            <c:dLbl>
              <c:idx val="2"/>
              <c:layout>
                <c:manualLayout>
                  <c:x val="-4.8995633358330209E-2"/>
                  <c:y val="-2.3529411764705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6A2-41B4-BDC0-EDE81660FBC4}"/>
                </c:ext>
              </c:extLst>
            </c:dLbl>
            <c:dLbl>
              <c:idx val="3"/>
              <c:layout>
                <c:manualLayout>
                  <c:x val="-4.6515474628171571E-2"/>
                  <c:y val="1.1764705882352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6A2-41B4-BDC0-EDE81660FBC4}"/>
                </c:ext>
              </c:extLst>
            </c:dLbl>
            <c:dLbl>
              <c:idx val="4"/>
              <c:layout>
                <c:manualLayout>
                  <c:x val="-1.427341113610798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6A2-41B4-BDC0-EDE81660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</c:numLit>
          </c:cat>
          <c:val>
            <c:numRef>
              <c:f>('1.000.000 Elements'!$I$25,'1.000.000 Elements'!$I$24,'1.000.000 Elements'!$I$21,'1.000.000 Elements'!$I$17,'1.000.000 Elements'!$I$12)</c:f>
              <c:numCache>
                <c:formatCode>0.000</c:formatCode>
                <c:ptCount val="5"/>
                <c:pt idx="0">
                  <c:v>0.58651799999999998</c:v>
                </c:pt>
                <c:pt idx="1">
                  <c:v>0.46249099999999999</c:v>
                </c:pt>
                <c:pt idx="2">
                  <c:v>0.36390499999999998</c:v>
                </c:pt>
                <c:pt idx="3">
                  <c:v>0.32124399999999997</c:v>
                </c:pt>
                <c:pt idx="4">
                  <c:v>0.42532500000000001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E-4582-99F1-01B47591670D}"/>
            </c:ext>
          </c:extLst>
        </c:ser>
        <c:ser>
          <c:idx val="2"/>
          <c:order val="2"/>
          <c:tx>
            <c:strRef>
              <c:f>'1.000.000 Elements'!$J$2:$K$2</c:f>
              <c:strCache>
                <c:ptCount val="1"/>
                <c:pt idx="0">
                  <c:v>Odd Even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717855580552433E-2"/>
                  <c:y val="-3.92156862745098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44E-4582-99F1-01B47591670D}"/>
                </c:ext>
              </c:extLst>
            </c:dLbl>
            <c:dLbl>
              <c:idx val="1"/>
              <c:layout>
                <c:manualLayout>
                  <c:x val="-3.9074998437695331E-2"/>
                  <c:y val="-6.2745098039215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44E-4582-99F1-01B47591670D}"/>
                </c:ext>
              </c:extLst>
            </c:dLbl>
            <c:dLbl>
              <c:idx val="2"/>
              <c:layout>
                <c:manualLayout>
                  <c:x val="-4.8995633358330209E-2"/>
                  <c:y val="-2.7450980392156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44E-4582-99F1-01B47591670D}"/>
                </c:ext>
              </c:extLst>
            </c:dLbl>
            <c:dLbl>
              <c:idx val="3"/>
              <c:layout>
                <c:manualLayout>
                  <c:x val="-4.6515474628171571E-2"/>
                  <c:y val="1.5686274509803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44E-4582-99F1-01B47591670D}"/>
                </c:ext>
              </c:extLst>
            </c:dLbl>
            <c:dLbl>
              <c:idx val="4"/>
              <c:layout>
                <c:manualLayout>
                  <c:x val="-6.8329349456317957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6A2-41B4-BDC0-EDE81660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</c:numLit>
          </c:cat>
          <c:val>
            <c:numRef>
              <c:f>('1.000.000 Elements'!$K$25,'1.000.000 Elements'!$K$24,'1.000.000 Elements'!$K$21,'1.000.000 Elements'!$K$17,'1.000.000 Elements'!$K$12)</c:f>
              <c:numCache>
                <c:formatCode>0.000</c:formatCode>
                <c:ptCount val="5"/>
                <c:pt idx="0">
                  <c:v>0.65822999999999998</c:v>
                </c:pt>
                <c:pt idx="1">
                  <c:v>0.45596799999999998</c:v>
                </c:pt>
                <c:pt idx="2">
                  <c:v>0.44894099999999998</c:v>
                </c:pt>
                <c:pt idx="3">
                  <c:v>0.42609900000000001</c:v>
                </c:pt>
                <c:pt idx="4" formatCode="#,##0.000">
                  <c:v>0.62920299999999996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582-99F1-01B475916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773280"/>
        <c:axId val="264771200"/>
      </c:lineChart>
      <c:catAx>
        <c:axId val="2647732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71200"/>
        <c:crosses val="autoZero"/>
        <c:auto val="1"/>
        <c:lblAlgn val="ctr"/>
        <c:lblOffset val="100"/>
        <c:noMultiLvlLbl val="0"/>
      </c:catAx>
      <c:valAx>
        <c:axId val="264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Sort Time</a:t>
            </a:r>
          </a:p>
        </c:rich>
      </c:tx>
      <c:layout>
        <c:manualLayout>
          <c:xMode val="edge"/>
          <c:yMode val="edge"/>
          <c:x val="0.35990308903694723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554786893111759E-2"/>
          <c:y val="0.20695779406884485"/>
          <c:w val="0.79418629878926428"/>
          <c:h val="0.58208217136920382"/>
        </c:manualLayout>
      </c:layout>
      <c:lineChart>
        <c:grouping val="standard"/>
        <c:varyColors val="0"/>
        <c:ser>
          <c:idx val="0"/>
          <c:order val="0"/>
          <c:tx>
            <c:strRef>
              <c:f>'1.000.000 Elements'!$F$2:$G$2</c:f>
              <c:strCache>
                <c:ptCount val="1"/>
                <c:pt idx="0">
                  <c:v>Ranking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</c:numLit>
          </c:cat>
          <c:val>
            <c:numRef>
              <c:f>('1.000.000 Elements'!$G$25,'1.000.000 Elements'!$G$24,'1.000.000 Elements'!$G$21,'1.000.000 Elements'!$G$17,'1.000.000 Elements'!$G$12)</c:f>
              <c:numCache>
                <c:formatCode>0.000</c:formatCode>
                <c:ptCount val="5"/>
                <c:pt idx="0">
                  <c:v>8529.561608</c:v>
                </c:pt>
                <c:pt idx="1">
                  <c:v>4643.3289070000001</c:v>
                </c:pt>
                <c:pt idx="2">
                  <c:v>3463.8396109999999</c:v>
                </c:pt>
                <c:pt idx="3">
                  <c:v>2961.787272</c:v>
                </c:pt>
                <c:pt idx="4" formatCode="General">
                  <c:v>3364.1933490000001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E-4F19-AE40-FCB7DF6489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794864"/>
        <c:axId val="140791952"/>
      </c:lineChart>
      <c:catAx>
        <c:axId val="1407948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1952"/>
        <c:crosses val="autoZero"/>
        <c:auto val="1"/>
        <c:lblAlgn val="ctr"/>
        <c:lblOffset val="100"/>
        <c:noMultiLvlLbl val="0"/>
      </c:catAx>
      <c:valAx>
        <c:axId val="140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237304674265116E-2"/>
          <c:y val="0.8627300005468066"/>
          <c:w val="0.19915038092765877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'1.000.000 Elements'!$D$28:$E$28</c:f>
              <c:strCache>
                <c:ptCount val="1"/>
                <c:pt idx="0">
                  <c:v>Direct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435081253141233E-2"/>
                  <c:y val="5.3120849933598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687-43AB-A8EF-2033042B0661}"/>
                </c:ext>
              </c:extLst>
            </c:dLbl>
            <c:dLbl>
              <c:idx val="1"/>
              <c:layout>
                <c:manualLayout>
                  <c:x val="-3.4881889763779525E-2"/>
                  <c:y val="-4.426737494466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687-43AB-A8EF-2033042B0661}"/>
                </c:ext>
              </c:extLst>
            </c:dLbl>
            <c:dLbl>
              <c:idx val="2"/>
              <c:layout>
                <c:manualLayout>
                  <c:x val="-5.8522551702313803E-2"/>
                  <c:y val="-3.0987162461266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687-43AB-A8EF-2033042B0661}"/>
                </c:ext>
              </c:extLst>
            </c:dLbl>
            <c:dLbl>
              <c:idx val="3"/>
              <c:layout>
                <c:manualLayout>
                  <c:x val="-2.0697492600659135E-2"/>
                  <c:y val="-4.4267374944665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687-43AB-A8EF-2033042B0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Elements'!$D$29,'1.000.000 Elements'!$D$32,'1.000.000 Elements'!$D$35,'1.000.000 Elements'!$D$38)</c:f>
              <c:numCache>
                <c:formatCode>0.000</c:formatCode>
                <c:ptCount val="4"/>
                <c:pt idx="0">
                  <c:v>1.4318747826086957</c:v>
                </c:pt>
                <c:pt idx="1">
                  <c:v>1.6789838261828554</c:v>
                </c:pt>
                <c:pt idx="2">
                  <c:v>2.3548308858187545</c:v>
                </c:pt>
                <c:pt idx="3">
                  <c:v>1.6451871768884743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3AB-A8EF-2033042B0661}"/>
            </c:ext>
          </c:extLst>
        </c:ser>
        <c:ser>
          <c:idx val="2"/>
          <c:order val="1"/>
          <c:tx>
            <c:strRef>
              <c:f>'1.000.000 Elements'!$F$28:$G$28</c:f>
              <c:strCache>
                <c:ptCount val="1"/>
                <c:pt idx="0">
                  <c:v>Ranking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342882671580967E-2"/>
                  <c:y val="-3.0987162461266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687-43AB-A8EF-2033042B0661}"/>
                </c:ext>
              </c:extLst>
            </c:dLbl>
            <c:dLbl>
              <c:idx val="1"/>
              <c:layout>
                <c:manualLayout>
                  <c:x val="-6.561475028387409E-2"/>
                  <c:y val="-3.5413899955732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687-43AB-A8EF-2033042B0661}"/>
                </c:ext>
              </c:extLst>
            </c:dLbl>
            <c:dLbl>
              <c:idx val="2"/>
              <c:layout>
                <c:manualLayout>
                  <c:x val="-4.1974088345339812E-2"/>
                  <c:y val="-5.3120849933598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687-43AB-A8EF-2033042B0661}"/>
                </c:ext>
              </c:extLst>
            </c:dLbl>
            <c:dLbl>
              <c:idx val="3"/>
              <c:layout>
                <c:manualLayout>
                  <c:x val="1.4763500307142458E-2"/>
                  <c:y val="1.328021248339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687-43AB-A8EF-2033042B0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Elements'!$F$29,'1.000.000 Elements'!$F$32,'1.000.000 Elements'!$F$35,'1.000.000 Elements'!$F$38)</c:f>
              <c:numCache>
                <c:formatCode>0.000</c:formatCode>
                <c:ptCount val="4"/>
                <c:pt idx="0">
                  <c:v>1.8369496925236874</c:v>
                </c:pt>
                <c:pt idx="1">
                  <c:v>2.4624585910135548</c:v>
                </c:pt>
                <c:pt idx="2">
                  <c:v>2.8798697626383749</c:v>
                </c:pt>
                <c:pt idx="3">
                  <c:v>2.5353957763858594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3AB-A8EF-2033042B0661}"/>
            </c:ext>
          </c:extLst>
        </c:ser>
        <c:ser>
          <c:idx val="4"/>
          <c:order val="2"/>
          <c:tx>
            <c:strRef>
              <c:f>'1.000.000 Elements'!$H$28:$I$28</c:f>
              <c:strCache>
                <c:ptCount val="1"/>
                <c:pt idx="0">
                  <c:v>Bucket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153757376072694E-2"/>
                  <c:y val="9.2961487383798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687-43AB-A8EF-2033042B0661}"/>
                </c:ext>
              </c:extLst>
            </c:dLbl>
            <c:dLbl>
              <c:idx val="1"/>
              <c:layout>
                <c:manualLayout>
                  <c:x val="-8.6891346028554944E-2"/>
                  <c:y val="-3.0987162461266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687-43AB-A8EF-2033042B0661}"/>
                </c:ext>
              </c:extLst>
            </c:dLbl>
            <c:dLbl>
              <c:idx val="2"/>
              <c:layout>
                <c:manualLayout>
                  <c:x val="-4.4338154539193236E-2"/>
                  <c:y val="-2.6560424966799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687-43AB-A8EF-2033042B0661}"/>
                </c:ext>
              </c:extLst>
            </c:dLbl>
            <c:dLbl>
              <c:idx val="3"/>
              <c:layout>
                <c:manualLayout>
                  <c:x val="7.6713017255821744E-3"/>
                  <c:y val="-2.2133687472332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687-43AB-A8EF-2033042B0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Elements'!$H$29,'1.000.000 Elements'!$H$32,'1.000.000 Elements'!$H$35,'1.000.000 Elements'!$H$38)</c:f>
              <c:numCache>
                <c:formatCode>0.000</c:formatCode>
                <c:ptCount val="4"/>
                <c:pt idx="0">
                  <c:v>1.2681717049629073</c:v>
                </c:pt>
                <c:pt idx="1">
                  <c:v>1.6117338316318821</c:v>
                </c:pt>
                <c:pt idx="2">
                  <c:v>1.8257710649848715</c:v>
                </c:pt>
                <c:pt idx="3">
                  <c:v>1.3789878328337153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7-43AB-A8EF-2033042B0661}"/>
            </c:ext>
          </c:extLst>
        </c:ser>
        <c:ser>
          <c:idx val="6"/>
          <c:order val="3"/>
          <c:tx>
            <c:strRef>
              <c:f>'1.000.000 Elements'!$J$28:$K$28</c:f>
              <c:strCache>
                <c:ptCount val="1"/>
                <c:pt idx="0">
                  <c:v>Odd Even Sort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527279834701541E-2"/>
                  <c:y val="-1.328021248339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687-43AB-A8EF-2033042B0661}"/>
                </c:ext>
              </c:extLst>
            </c:dLbl>
            <c:dLbl>
              <c:idx val="1"/>
              <c:layout>
                <c:manualLayout>
                  <c:x val="-4.1974088345339812E-2"/>
                  <c:y val="6.64010624169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687-43AB-A8EF-2033042B0661}"/>
                </c:ext>
              </c:extLst>
            </c:dLbl>
            <c:dLbl>
              <c:idx val="2"/>
              <c:layout>
                <c:manualLayout>
                  <c:x val="-5.1430353120753523E-2"/>
                  <c:y val="5.3120849933598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687-43AB-A8EF-2033042B0661}"/>
                </c:ext>
              </c:extLst>
            </c:dLbl>
            <c:dLbl>
              <c:idx val="3"/>
              <c:layout>
                <c:manualLayout>
                  <c:x val="-4.4338154539193236E-2"/>
                  <c:y val="5.7547587428065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D687-43AB-A8EF-2033042B0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Elements'!$J$29,'1.000.000 Elements'!$J$32,'1.000.000 Elements'!$J$35,'1.000.000 Elements'!$J$38)</c:f>
              <c:numCache>
                <c:formatCode>0.000</c:formatCode>
                <c:ptCount val="4"/>
                <c:pt idx="0">
                  <c:v>1.4435881465365992</c:v>
                </c:pt>
                <c:pt idx="1">
                  <c:v>1.4661837524307204</c:v>
                </c:pt>
                <c:pt idx="2">
                  <c:v>1.5447818464722987</c:v>
                </c:pt>
                <c:pt idx="3">
                  <c:v>1.046132965036721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7-43AB-A8EF-2033042B06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0260048"/>
        <c:axId val="1520263792"/>
      </c:lineChart>
      <c:catAx>
        <c:axId val="15202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3792"/>
        <c:crosses val="autoZero"/>
        <c:auto val="1"/>
        <c:lblAlgn val="ctr"/>
        <c:lblOffset val="100"/>
        <c:noMultiLvlLbl val="0"/>
      </c:catAx>
      <c:valAx>
        <c:axId val="15202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'1.000.000 Elements'!$D$28:$E$28</c:f>
              <c:strCache>
                <c:ptCount val="1"/>
                <c:pt idx="0">
                  <c:v>Direct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2674811708319"/>
                  <c:y val="2.0251113811259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CAF-46E4-A666-408F826B1512}"/>
                </c:ext>
              </c:extLst>
            </c:dLbl>
            <c:dLbl>
              <c:idx val="1"/>
              <c:layout>
                <c:manualLayout>
                  <c:x val="-2.0952263779527559E-2"/>
                  <c:y val="-5.2652895909275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CAF-46E4-A666-408F826B1512}"/>
                </c:ext>
              </c:extLst>
            </c:dLbl>
            <c:dLbl>
              <c:idx val="2"/>
              <c:layout>
                <c:manualLayout>
                  <c:x val="-7.530008986648408E-2"/>
                  <c:y val="-4.8602673147023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CAF-46E4-A666-408F826B1512}"/>
                </c:ext>
              </c:extLst>
            </c:dLbl>
            <c:dLbl>
              <c:idx val="3"/>
              <c:layout>
                <c:manualLayout>
                  <c:x val="8.4861420175738906E-3"/>
                  <c:y val="-6.8853786958282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CAF-46E4-A666-408F826B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Elements'!$D$31,'1.000.000 Elements'!$D$34,'1.000.000 Elements'!$D$37,'1.000.000 Elements'!$D$40)</c:f>
              <c:numCache>
                <c:formatCode>0.000%</c:formatCode>
                <c:ptCount val="4"/>
                <c:pt idx="0">
                  <c:v>0.71593739130434786</c:v>
                </c:pt>
                <c:pt idx="1">
                  <c:v>0.55966127539428512</c:v>
                </c:pt>
                <c:pt idx="2">
                  <c:v>0.58870772145468864</c:v>
                </c:pt>
                <c:pt idx="3">
                  <c:v>0.20564839711105928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F-46E4-A666-408F826B1512}"/>
            </c:ext>
          </c:extLst>
        </c:ser>
        <c:ser>
          <c:idx val="2"/>
          <c:order val="1"/>
          <c:tx>
            <c:strRef>
              <c:f>'1.000.000 Elements'!$F$28:$G$28</c:f>
              <c:strCache>
                <c:ptCount val="1"/>
                <c:pt idx="0">
                  <c:v>Ranking 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723738827800713E-2"/>
                  <c:y val="-1.3422818791946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CAF-46E4-A666-408F826B1512}"/>
                </c:ext>
              </c:extLst>
            </c:dLbl>
            <c:dLbl>
              <c:idx val="1"/>
              <c:layout>
                <c:manualLayout>
                  <c:x val="-4.5861684069382631E-2"/>
                  <c:y val="-6.8853786958282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CAF-46E4-A666-408F826B1512}"/>
                </c:ext>
              </c:extLst>
            </c:dLbl>
            <c:dLbl>
              <c:idx val="2"/>
              <c:layout>
                <c:manualLayout>
                  <c:x val="-2.7745742040397123E-2"/>
                  <c:y val="-5.6703118671526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CAF-46E4-A666-408F826B1512}"/>
                </c:ext>
              </c:extLst>
            </c:dLbl>
            <c:dLbl>
              <c:idx val="3"/>
              <c:layout>
                <c:manualLayout>
                  <c:x val="1.5279620278443455E-2"/>
                  <c:y val="-4.45524503847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CCAF-46E4-A666-408F826B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Elements'!$F$31,'1.000.000 Elements'!$F$34,'1.000.000 Elements'!$F$37,'1.000.000 Elements'!$F$40)</c:f>
              <c:numCache>
                <c:formatCode>0.000%</c:formatCode>
                <c:ptCount val="4"/>
                <c:pt idx="0">
                  <c:v>0.91847484626184372</c:v>
                </c:pt>
                <c:pt idx="1">
                  <c:v>0.8208195303378516</c:v>
                </c:pt>
                <c:pt idx="2">
                  <c:v>0.71996744065959373</c:v>
                </c:pt>
                <c:pt idx="3">
                  <c:v>0.31692447204823243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F-46E4-A666-408F826B1512}"/>
            </c:ext>
          </c:extLst>
        </c:ser>
        <c:ser>
          <c:idx val="4"/>
          <c:order val="2"/>
          <c:tx>
            <c:strRef>
              <c:f>'1.000.000 Elements'!$H$28:$I$28</c:f>
              <c:strCache>
                <c:ptCount val="1"/>
                <c:pt idx="0">
                  <c:v>Bucket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58060880976832E-2"/>
                  <c:y val="6.075334143377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CAF-46E4-A666-408F826B1512}"/>
                </c:ext>
              </c:extLst>
            </c:dLbl>
            <c:dLbl>
              <c:idx val="1"/>
              <c:layout>
                <c:manualLayout>
                  <c:x val="-9.1151539141846441E-2"/>
                  <c:y val="-9.7205346294046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CAF-46E4-A666-408F826B1512}"/>
                </c:ext>
              </c:extLst>
            </c:dLbl>
            <c:dLbl>
              <c:idx val="2"/>
              <c:layout>
                <c:manualLayout>
                  <c:x val="-6.1713133344744951E-2"/>
                  <c:y val="-4.8602673147023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CAF-46E4-A666-408F826B1512}"/>
                </c:ext>
              </c:extLst>
            </c:dLbl>
            <c:dLbl>
              <c:idx val="3"/>
              <c:layout>
                <c:manualLayout>
                  <c:x val="1.5279620278443455E-2"/>
                  <c:y val="-4.0502227622519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CAF-46E4-A666-408F826B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Elements'!$H$31,'1.000.000 Elements'!$H$34,'1.000.000 Elements'!$H$37,'1.000.000 Elements'!$H$40)</c:f>
              <c:numCache>
                <c:formatCode>0.000%</c:formatCode>
                <c:ptCount val="4"/>
                <c:pt idx="0">
                  <c:v>0.63408585248145366</c:v>
                </c:pt>
                <c:pt idx="1">
                  <c:v>0.53724461054396067</c:v>
                </c:pt>
                <c:pt idx="2">
                  <c:v>0.45644276624621788</c:v>
                </c:pt>
                <c:pt idx="3">
                  <c:v>0.17237347910421441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F-46E4-A666-408F826B1512}"/>
            </c:ext>
          </c:extLst>
        </c:ser>
        <c:ser>
          <c:idx val="6"/>
          <c:order val="3"/>
          <c:tx>
            <c:strRef>
              <c:f>'1.000.000 Elements'!$J$28:$K$28</c:f>
              <c:strCache>
                <c:ptCount val="1"/>
                <c:pt idx="0">
                  <c:v>Odd Even Sort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416031895469584E-2"/>
                  <c:y val="-6.4803564196030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CAF-46E4-A666-408F826B1512}"/>
                </c:ext>
              </c:extLst>
            </c:dLbl>
            <c:dLbl>
              <c:idx val="1"/>
              <c:layout>
                <c:manualLayout>
                  <c:x val="-6.8506611605614595E-2"/>
                  <c:y val="0.12960712839206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CAF-46E4-A666-408F826B1512}"/>
                </c:ext>
              </c:extLst>
            </c:dLbl>
            <c:dLbl>
              <c:idx val="2"/>
              <c:layout>
                <c:manualLayout>
                  <c:x val="-8.8887046388223215E-2"/>
                  <c:y val="6.0753341433778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CAF-46E4-A666-408F826B1512}"/>
                </c:ext>
              </c:extLst>
            </c:dLbl>
            <c:dLbl>
              <c:idx val="3"/>
              <c:layout>
                <c:manualLayout>
                  <c:x val="8.4861420175738906E-3"/>
                  <c:y val="8.10044552450369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CAF-46E4-A666-408F826B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('1.000.000 Elements'!$J$31,'1.000.000 Elements'!$J$34,'1.000.000 Elements'!$J$37,'1.000.000 Elements'!$J$40)</c:f>
              <c:numCache>
                <c:formatCode>0.000%</c:formatCode>
                <c:ptCount val="4"/>
                <c:pt idx="0">
                  <c:v>0.72179407326829959</c:v>
                </c:pt>
                <c:pt idx="1">
                  <c:v>0.4887279174769068</c:v>
                </c:pt>
                <c:pt idx="2">
                  <c:v>0.38619546161807466</c:v>
                </c:pt>
                <c:pt idx="3">
                  <c:v>0.13076662062959013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F-46E4-A666-408F826B15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6670656"/>
        <c:axId val="1666671904"/>
      </c:lineChart>
      <c:catAx>
        <c:axId val="16666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1904"/>
        <c:crosses val="autoZero"/>
        <c:auto val="1"/>
        <c:lblAlgn val="ctr"/>
        <c:lblOffset val="100"/>
        <c:noMultiLvlLbl val="0"/>
      </c:catAx>
      <c:valAx>
        <c:axId val="1666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45</xdr:row>
      <xdr:rowOff>144780</xdr:rowOff>
    </xdr:from>
    <xdr:to>
      <xdr:col>10</xdr:col>
      <xdr:colOff>342900</xdr:colOff>
      <xdr:row>63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69</xdr:row>
      <xdr:rowOff>45720</xdr:rowOff>
    </xdr:from>
    <xdr:to>
      <xdr:col>10</xdr:col>
      <xdr:colOff>129540</xdr:colOff>
      <xdr:row>87</xdr:row>
      <xdr:rowOff>68580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419100</xdr:colOff>
      <xdr:row>129</xdr:row>
      <xdr:rowOff>68580</xdr:rowOff>
    </xdr:from>
    <xdr:ext cx="770465" cy="339480"/>
    <xdr:sp macro="" textlink="">
      <xdr:nvSpPr>
        <xdr:cNvPr id="10" name="TextBox 9"/>
        <xdr:cNvSpPr txBox="1"/>
      </xdr:nvSpPr>
      <xdr:spPr>
        <a:xfrm>
          <a:off x="419100" y="19080480"/>
          <a:ext cx="770465" cy="339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800"/>
        </a:p>
      </xdr:txBody>
    </xdr:sp>
    <xdr:clientData/>
  </xdr:oneCellAnchor>
  <xdr:twoCellAnchor>
    <xdr:from>
      <xdr:col>0</xdr:col>
      <xdr:colOff>83820</xdr:colOff>
      <xdr:row>92</xdr:row>
      <xdr:rowOff>156210</xdr:rowOff>
    </xdr:from>
    <xdr:to>
      <xdr:col>11</xdr:col>
      <xdr:colOff>281940</xdr:colOff>
      <xdr:row>109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114</xdr:row>
      <xdr:rowOff>110490</xdr:rowOff>
    </xdr:from>
    <xdr:to>
      <xdr:col>11</xdr:col>
      <xdr:colOff>342900</xdr:colOff>
      <xdr:row>131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28" sqref="E28"/>
    </sheetView>
  </sheetViews>
  <sheetFormatPr defaultRowHeight="14.4" x14ac:dyDescent="0.3"/>
  <cols>
    <col min="1" max="1" width="10" style="3" customWidth="1"/>
    <col min="2" max="2" width="8.88671875" style="3"/>
    <col min="3" max="3" width="13.88671875" style="3" customWidth="1"/>
    <col min="4" max="4" width="8.109375" style="3" customWidth="1"/>
    <col min="5" max="5" width="6.88671875" style="3" bestFit="1" customWidth="1"/>
    <col min="6" max="6" width="8.88671875" style="3" customWidth="1"/>
    <col min="7" max="7" width="6.88671875" style="3" bestFit="1" customWidth="1"/>
    <col min="8" max="8" width="8.5546875" style="3" bestFit="1" customWidth="1"/>
    <col min="9" max="9" width="6.88671875" style="3" bestFit="1" customWidth="1"/>
    <col min="10" max="10" width="8.5546875" style="3" bestFit="1" customWidth="1"/>
    <col min="11" max="11" width="6.88671875" style="3" bestFit="1" customWidth="1"/>
    <col min="12" max="16384" width="8.88671875" style="3"/>
  </cols>
  <sheetData>
    <row r="1" spans="1:11" x14ac:dyDescent="0.3">
      <c r="B1" s="47" t="s">
        <v>2</v>
      </c>
      <c r="C1" s="49" t="s">
        <v>1</v>
      </c>
      <c r="D1" s="43" t="s">
        <v>0</v>
      </c>
      <c r="E1" s="44"/>
      <c r="F1" s="43" t="s">
        <v>3</v>
      </c>
      <c r="G1" s="44"/>
      <c r="H1" s="43" t="s">
        <v>4</v>
      </c>
      <c r="I1" s="44"/>
      <c r="J1" s="45" t="s">
        <v>5</v>
      </c>
      <c r="K1" s="46"/>
    </row>
    <row r="2" spans="1:11" x14ac:dyDescent="0.3">
      <c r="B2" s="48"/>
      <c r="C2" s="50"/>
      <c r="D2" s="1" t="s">
        <v>10</v>
      </c>
      <c r="E2" s="9" t="s">
        <v>11</v>
      </c>
      <c r="F2" s="1" t="s">
        <v>10</v>
      </c>
      <c r="G2" s="9" t="s">
        <v>11</v>
      </c>
      <c r="H2" s="1" t="s">
        <v>10</v>
      </c>
      <c r="I2" s="9" t="s">
        <v>11</v>
      </c>
      <c r="J2" s="1" t="s">
        <v>10</v>
      </c>
      <c r="K2" s="9" t="s">
        <v>11</v>
      </c>
    </row>
    <row r="3" spans="1:11" x14ac:dyDescent="0.3">
      <c r="B3" s="47">
        <v>4</v>
      </c>
      <c r="C3" s="52">
        <v>100000</v>
      </c>
      <c r="D3" s="8" t="s">
        <v>9</v>
      </c>
      <c r="E3" s="11">
        <v>4.1321999999999998E-2</v>
      </c>
      <c r="F3" s="8" t="s">
        <v>7</v>
      </c>
      <c r="G3" s="11">
        <v>39.736901000000003</v>
      </c>
      <c r="H3" s="1" t="s">
        <v>7</v>
      </c>
      <c r="I3" s="11">
        <v>0.11088000000000001</v>
      </c>
      <c r="J3" s="1" t="s">
        <v>6</v>
      </c>
      <c r="K3" s="11">
        <v>5.5390000000000002E-2</v>
      </c>
    </row>
    <row r="4" spans="1:11" x14ac:dyDescent="0.3">
      <c r="B4" s="51"/>
      <c r="C4" s="53"/>
      <c r="D4" s="2" t="s">
        <v>7</v>
      </c>
      <c r="E4" s="12">
        <v>3.3656999999999999E-2</v>
      </c>
      <c r="F4" s="10" t="s">
        <v>9</v>
      </c>
      <c r="G4" s="12">
        <v>39.910403000000002</v>
      </c>
      <c r="H4" s="2" t="s">
        <v>8</v>
      </c>
      <c r="I4" s="12">
        <v>0.110037</v>
      </c>
      <c r="J4" s="2" t="s">
        <v>7</v>
      </c>
      <c r="K4" s="12">
        <v>6.5084000000000003E-2</v>
      </c>
    </row>
    <row r="5" spans="1:11" x14ac:dyDescent="0.3">
      <c r="B5" s="51"/>
      <c r="C5" s="53"/>
      <c r="D5" s="2" t="s">
        <v>8</v>
      </c>
      <c r="E5" s="12">
        <v>4.1516999999999998E-2</v>
      </c>
      <c r="F5" s="2" t="s">
        <v>6</v>
      </c>
      <c r="G5" s="12">
        <v>39.904696000000001</v>
      </c>
      <c r="H5" s="2" t="s">
        <v>9</v>
      </c>
      <c r="I5" s="12">
        <v>0.106766</v>
      </c>
      <c r="J5" s="2" t="s">
        <v>8</v>
      </c>
      <c r="K5" s="12">
        <v>6.7179000000000003E-2</v>
      </c>
    </row>
    <row r="6" spans="1:11" x14ac:dyDescent="0.3">
      <c r="B6" s="51"/>
      <c r="C6" s="53"/>
      <c r="D6" s="4" t="s">
        <v>6</v>
      </c>
      <c r="E6" s="13">
        <v>3.5493999999999998E-2</v>
      </c>
      <c r="F6" s="4" t="s">
        <v>8</v>
      </c>
      <c r="G6" s="13">
        <v>39.911785999999999</v>
      </c>
      <c r="H6" s="4" t="s">
        <v>6</v>
      </c>
      <c r="I6" s="13">
        <v>8.5782999999999998E-2</v>
      </c>
      <c r="J6" s="4" t="s">
        <v>9</v>
      </c>
      <c r="K6" s="13">
        <v>6.6007999999999997E-2</v>
      </c>
    </row>
    <row r="7" spans="1:11" x14ac:dyDescent="0.3">
      <c r="B7" s="48"/>
      <c r="C7" s="54"/>
      <c r="D7" s="21" t="s">
        <v>12</v>
      </c>
      <c r="E7" s="20">
        <f xml:space="preserve"> MAX(E3:E6)</f>
        <v>4.1516999999999998E-2</v>
      </c>
      <c r="F7" s="21" t="s">
        <v>12</v>
      </c>
      <c r="G7" s="20">
        <f xml:space="preserve"> MAX(G3:G6)</f>
        <v>39.911785999999999</v>
      </c>
      <c r="H7" s="21" t="s">
        <v>12</v>
      </c>
      <c r="I7" s="20">
        <f xml:space="preserve"> MAX(I3:I6)</f>
        <v>0.11088000000000001</v>
      </c>
      <c r="J7" s="21" t="s">
        <v>12</v>
      </c>
      <c r="K7" s="20">
        <f xml:space="preserve"> MAX(K3:K6)</f>
        <v>6.7179000000000003E-2</v>
      </c>
    </row>
    <row r="8" spans="1:11" x14ac:dyDescent="0.3">
      <c r="B8" s="47">
        <v>3</v>
      </c>
      <c r="C8" s="56">
        <v>100000</v>
      </c>
      <c r="D8" s="22"/>
      <c r="E8" s="23"/>
      <c r="F8" s="22"/>
      <c r="G8" s="23"/>
      <c r="H8" s="22"/>
      <c r="I8" s="23"/>
      <c r="J8" s="22"/>
      <c r="K8" s="23"/>
    </row>
    <row r="9" spans="1:11" x14ac:dyDescent="0.3">
      <c r="B9" s="51"/>
      <c r="C9" s="57"/>
      <c r="D9" s="21"/>
      <c r="E9" s="20"/>
      <c r="F9" s="21"/>
      <c r="G9" s="20"/>
      <c r="H9" s="21"/>
      <c r="I9" s="20"/>
      <c r="J9" s="21"/>
      <c r="K9" s="20"/>
    </row>
    <row r="10" spans="1:11" x14ac:dyDescent="0.3">
      <c r="B10" s="51"/>
      <c r="C10" s="57"/>
      <c r="D10" s="21"/>
      <c r="E10" s="20"/>
      <c r="F10" s="21"/>
      <c r="G10" s="20"/>
      <c r="H10" s="21"/>
      <c r="I10" s="20"/>
      <c r="J10" s="21"/>
      <c r="K10" s="20"/>
    </row>
    <row r="11" spans="1:11" x14ac:dyDescent="0.3">
      <c r="B11" s="48"/>
      <c r="C11" s="58"/>
      <c r="D11" s="19" t="s">
        <v>12</v>
      </c>
      <c r="E11" s="26"/>
      <c r="F11" s="19"/>
      <c r="G11" s="26"/>
      <c r="H11" s="19"/>
      <c r="I11" s="26"/>
      <c r="J11" s="19"/>
      <c r="K11" s="26"/>
    </row>
    <row r="12" spans="1:11" x14ac:dyDescent="0.3">
      <c r="B12" s="47">
        <v>2</v>
      </c>
      <c r="C12" s="56">
        <v>100000</v>
      </c>
      <c r="D12" s="22"/>
      <c r="E12" s="23"/>
      <c r="F12" s="22"/>
      <c r="G12" s="23"/>
      <c r="H12" s="22"/>
      <c r="I12" s="23"/>
      <c r="J12" s="22"/>
      <c r="K12" s="23"/>
    </row>
    <row r="13" spans="1:11" x14ac:dyDescent="0.3">
      <c r="B13" s="51"/>
      <c r="C13" s="57"/>
      <c r="D13" s="21"/>
      <c r="E13" s="20"/>
      <c r="F13" s="21"/>
      <c r="G13" s="20"/>
      <c r="H13" s="21"/>
      <c r="I13" s="20"/>
      <c r="J13" s="21"/>
      <c r="K13" s="20"/>
    </row>
    <row r="14" spans="1:11" x14ac:dyDescent="0.3">
      <c r="B14" s="48"/>
      <c r="C14" s="58"/>
      <c r="D14" s="19" t="s">
        <v>12</v>
      </c>
      <c r="E14" s="26"/>
      <c r="F14" s="19"/>
      <c r="G14" s="26"/>
      <c r="H14" s="19"/>
      <c r="I14" s="26"/>
      <c r="J14" s="19"/>
      <c r="K14" s="26"/>
    </row>
    <row r="15" spans="1:11" x14ac:dyDescent="0.3">
      <c r="A15" s="32" t="s">
        <v>19</v>
      </c>
      <c r="B15" s="27">
        <v>1</v>
      </c>
      <c r="C15" s="28">
        <v>100000</v>
      </c>
      <c r="D15" s="29" t="s">
        <v>6</v>
      </c>
      <c r="E15" s="30">
        <v>6.4499000000000001E-2</v>
      </c>
      <c r="F15" s="31" t="s">
        <v>6</v>
      </c>
      <c r="G15" s="30">
        <v>84.287591000000006</v>
      </c>
      <c r="H15" s="31" t="s">
        <v>6</v>
      </c>
      <c r="I15" s="30">
        <v>0.145508</v>
      </c>
      <c r="J15" s="31" t="s">
        <v>6</v>
      </c>
      <c r="K15" s="30">
        <v>5.5953999999999997E-2</v>
      </c>
    </row>
    <row r="18" spans="1:11" x14ac:dyDescent="0.3">
      <c r="A18" s="18" t="s">
        <v>13</v>
      </c>
      <c r="B18" s="60" t="s">
        <v>15</v>
      </c>
      <c r="C18" s="49"/>
      <c r="D18" s="55">
        <f>E15/E7</f>
        <v>1.5535563744971941</v>
      </c>
      <c r="E18" s="55"/>
      <c r="F18" s="55">
        <f>G15/G7</f>
        <v>2.1118471370837679</v>
      </c>
      <c r="G18" s="55"/>
      <c r="H18" s="55">
        <f>I15/I7</f>
        <v>1.3123015873015873</v>
      </c>
      <c r="I18" s="55"/>
      <c r="J18" s="55">
        <f>K15/K7</f>
        <v>0.83290909361556431</v>
      </c>
      <c r="K18" s="55"/>
    </row>
    <row r="19" spans="1:11" x14ac:dyDescent="0.3">
      <c r="A19" s="18" t="s">
        <v>14</v>
      </c>
      <c r="B19" s="61"/>
      <c r="C19" s="62"/>
      <c r="D19" s="59">
        <v>4</v>
      </c>
      <c r="E19" s="59"/>
      <c r="F19" s="59">
        <v>4</v>
      </c>
      <c r="G19" s="59"/>
      <c r="H19" s="59">
        <v>4</v>
      </c>
      <c r="I19" s="59"/>
      <c r="J19" s="59">
        <v>4</v>
      </c>
      <c r="K19" s="59"/>
    </row>
    <row r="20" spans="1:11" x14ac:dyDescent="0.3">
      <c r="A20" s="18" t="s">
        <v>16</v>
      </c>
      <c r="B20" s="63"/>
      <c r="C20" s="50"/>
      <c r="D20" s="55">
        <f>D18/4</f>
        <v>0.38838909362429852</v>
      </c>
      <c r="E20" s="55"/>
      <c r="F20" s="55">
        <f>F18/4</f>
        <v>0.52796178427094198</v>
      </c>
      <c r="G20" s="55"/>
      <c r="H20" s="55">
        <f>H18/4</f>
        <v>0.32807539682539683</v>
      </c>
      <c r="I20" s="55"/>
      <c r="J20" s="55">
        <f>J18/4</f>
        <v>0.20822727340389108</v>
      </c>
      <c r="K20" s="55"/>
    </row>
    <row r="21" spans="1:11" x14ac:dyDescent="0.3">
      <c r="A21" s="18" t="s">
        <v>13</v>
      </c>
      <c r="B21" s="60" t="s">
        <v>17</v>
      </c>
      <c r="C21" s="49"/>
      <c r="D21" s="55" t="e">
        <f>E15/E11</f>
        <v>#DIV/0!</v>
      </c>
      <c r="E21" s="55"/>
      <c r="F21" s="55" t="e">
        <f>G15/G11</f>
        <v>#DIV/0!</v>
      </c>
      <c r="G21" s="55"/>
      <c r="H21" s="55" t="e">
        <f>I15/I11</f>
        <v>#DIV/0!</v>
      </c>
      <c r="I21" s="55"/>
      <c r="J21" s="55" t="e">
        <f>K15/K11</f>
        <v>#DIV/0!</v>
      </c>
      <c r="K21" s="55"/>
    </row>
    <row r="22" spans="1:11" x14ac:dyDescent="0.3">
      <c r="A22" s="18" t="s">
        <v>14</v>
      </c>
      <c r="B22" s="61"/>
      <c r="C22" s="62"/>
      <c r="D22" s="59">
        <v>3</v>
      </c>
      <c r="E22" s="59"/>
      <c r="F22" s="59">
        <v>3</v>
      </c>
      <c r="G22" s="59"/>
      <c r="H22" s="59">
        <v>3</v>
      </c>
      <c r="I22" s="59"/>
      <c r="J22" s="59">
        <v>3</v>
      </c>
      <c r="K22" s="59"/>
    </row>
    <row r="23" spans="1:11" x14ac:dyDescent="0.3">
      <c r="A23" s="18" t="s">
        <v>16</v>
      </c>
      <c r="B23" s="63"/>
      <c r="C23" s="50"/>
      <c r="D23" s="55" t="e">
        <f>D21/4</f>
        <v>#DIV/0!</v>
      </c>
      <c r="E23" s="55"/>
      <c r="F23" s="55" t="e">
        <f>F21/4</f>
        <v>#DIV/0!</v>
      </c>
      <c r="G23" s="55"/>
      <c r="H23" s="55" t="e">
        <f>H21/4</f>
        <v>#DIV/0!</v>
      </c>
      <c r="I23" s="55"/>
      <c r="J23" s="55" t="e">
        <f>J21/4</f>
        <v>#DIV/0!</v>
      </c>
      <c r="K23" s="55"/>
    </row>
    <row r="24" spans="1:11" x14ac:dyDescent="0.3">
      <c r="A24" s="18" t="s">
        <v>13</v>
      </c>
      <c r="B24" s="60" t="s">
        <v>18</v>
      </c>
      <c r="C24" s="49"/>
      <c r="D24" s="55" t="e">
        <f>E19/E13</f>
        <v>#DIV/0!</v>
      </c>
      <c r="E24" s="55"/>
      <c r="F24" s="55" t="e">
        <f>G19/G13</f>
        <v>#DIV/0!</v>
      </c>
      <c r="G24" s="55"/>
      <c r="H24" s="55" t="e">
        <f>I19/I13</f>
        <v>#DIV/0!</v>
      </c>
      <c r="I24" s="55"/>
      <c r="J24" s="55" t="e">
        <f>K19/K13</f>
        <v>#DIV/0!</v>
      </c>
      <c r="K24" s="55"/>
    </row>
    <row r="25" spans="1:11" x14ac:dyDescent="0.3">
      <c r="A25" s="18" t="s">
        <v>14</v>
      </c>
      <c r="B25" s="61"/>
      <c r="C25" s="62"/>
      <c r="D25" s="59">
        <v>2</v>
      </c>
      <c r="E25" s="59"/>
      <c r="F25" s="59">
        <v>2</v>
      </c>
      <c r="G25" s="59"/>
      <c r="H25" s="59">
        <v>2</v>
      </c>
      <c r="I25" s="59"/>
      <c r="J25" s="59">
        <v>2</v>
      </c>
      <c r="K25" s="59"/>
    </row>
    <row r="26" spans="1:11" x14ac:dyDescent="0.3">
      <c r="A26" s="18" t="s">
        <v>16</v>
      </c>
      <c r="B26" s="63"/>
      <c r="C26" s="50"/>
      <c r="D26" s="55" t="e">
        <f>D24/4</f>
        <v>#DIV/0!</v>
      </c>
      <c r="E26" s="55"/>
      <c r="F26" s="55" t="e">
        <f>F24/4</f>
        <v>#DIV/0!</v>
      </c>
      <c r="G26" s="55"/>
      <c r="H26" s="55" t="e">
        <f>H24/4</f>
        <v>#DIV/0!</v>
      </c>
      <c r="I26" s="55"/>
      <c r="J26" s="55" t="e">
        <f>J24/4</f>
        <v>#DIV/0!</v>
      </c>
      <c r="K26" s="55"/>
    </row>
  </sheetData>
  <mergeCells count="51">
    <mergeCell ref="J21:K21"/>
    <mergeCell ref="D22:E22"/>
    <mergeCell ref="H25:I25"/>
    <mergeCell ref="J25:K25"/>
    <mergeCell ref="D26:E26"/>
    <mergeCell ref="F26:G26"/>
    <mergeCell ref="H26:I26"/>
    <mergeCell ref="J26:K26"/>
    <mergeCell ref="B24:C26"/>
    <mergeCell ref="D24:E24"/>
    <mergeCell ref="F24:G24"/>
    <mergeCell ref="H24:I24"/>
    <mergeCell ref="J24:K24"/>
    <mergeCell ref="D25:E25"/>
    <mergeCell ref="F25:G25"/>
    <mergeCell ref="J22:K22"/>
    <mergeCell ref="D23:E23"/>
    <mergeCell ref="B18:C20"/>
    <mergeCell ref="J19:K19"/>
    <mergeCell ref="D20:E20"/>
    <mergeCell ref="F20:G20"/>
    <mergeCell ref="H20:I20"/>
    <mergeCell ref="J20:K20"/>
    <mergeCell ref="J18:K18"/>
    <mergeCell ref="F23:G23"/>
    <mergeCell ref="H23:I23"/>
    <mergeCell ref="J23:K23"/>
    <mergeCell ref="B21:C23"/>
    <mergeCell ref="D21:E21"/>
    <mergeCell ref="F21:G21"/>
    <mergeCell ref="H21:I21"/>
    <mergeCell ref="H19:I19"/>
    <mergeCell ref="D19:E19"/>
    <mergeCell ref="F19:G19"/>
    <mergeCell ref="F22:G22"/>
    <mergeCell ref="H22:I22"/>
    <mergeCell ref="B3:B7"/>
    <mergeCell ref="C3:C7"/>
    <mergeCell ref="D18:E18"/>
    <mergeCell ref="F18:G18"/>
    <mergeCell ref="H18:I18"/>
    <mergeCell ref="B8:B11"/>
    <mergeCell ref="C8:C11"/>
    <mergeCell ref="B12:B14"/>
    <mergeCell ref="C12:C14"/>
    <mergeCell ref="D1:E1"/>
    <mergeCell ref="F1:G1"/>
    <mergeCell ref="H1:I1"/>
    <mergeCell ref="J1:K1"/>
    <mergeCell ref="B1:B2"/>
    <mergeCell ref="C1:C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N19" sqref="N19"/>
    </sheetView>
  </sheetViews>
  <sheetFormatPr defaultRowHeight="14.4" x14ac:dyDescent="0.3"/>
  <cols>
    <col min="1" max="1" width="9.88671875" style="3" bestFit="1" customWidth="1"/>
    <col min="2" max="2" width="5.33203125" style="3" customWidth="1"/>
    <col min="3" max="3" width="8.88671875" style="3" bestFit="1" customWidth="1"/>
    <col min="4" max="4" width="5.77734375" style="3" bestFit="1" customWidth="1"/>
    <col min="5" max="5" width="6.88671875" style="3" bestFit="1" customWidth="1"/>
    <col min="6" max="6" width="5.77734375" style="3" bestFit="1" customWidth="1"/>
    <col min="7" max="7" width="9.5546875" style="3" bestFit="1" customWidth="1"/>
    <col min="8" max="8" width="5.77734375" style="3" bestFit="1" customWidth="1"/>
    <col min="9" max="9" width="6.88671875" style="3" bestFit="1" customWidth="1"/>
    <col min="10" max="10" width="5.77734375" style="3" bestFit="1" customWidth="1"/>
    <col min="11" max="11" width="6.88671875" style="3" bestFit="1" customWidth="1"/>
    <col min="12" max="16384" width="8.88671875" style="3"/>
  </cols>
  <sheetData>
    <row r="1" spans="1:14" x14ac:dyDescent="0.3">
      <c r="A1" s="65" t="s">
        <v>20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4" x14ac:dyDescent="0.3">
      <c r="B2" s="60" t="s">
        <v>2</v>
      </c>
      <c r="C2" s="67" t="s">
        <v>1</v>
      </c>
      <c r="D2" s="43" t="s">
        <v>0</v>
      </c>
      <c r="E2" s="66"/>
      <c r="F2" s="43" t="s">
        <v>3</v>
      </c>
      <c r="G2" s="44"/>
      <c r="H2" s="66" t="s">
        <v>4</v>
      </c>
      <c r="I2" s="44"/>
      <c r="J2" s="45" t="s">
        <v>5</v>
      </c>
      <c r="K2" s="46"/>
      <c r="L2" s="2"/>
    </row>
    <row r="3" spans="1:14" ht="28.8" x14ac:dyDescent="0.3">
      <c r="B3" s="61"/>
      <c r="C3" s="75"/>
      <c r="D3" s="41" t="s">
        <v>10</v>
      </c>
      <c r="E3" s="76" t="s">
        <v>11</v>
      </c>
      <c r="F3" s="41" t="s">
        <v>10</v>
      </c>
      <c r="G3" s="9" t="s">
        <v>11</v>
      </c>
      <c r="H3" s="77" t="s">
        <v>10</v>
      </c>
      <c r="I3" s="9" t="s">
        <v>11</v>
      </c>
      <c r="J3" s="41" t="s">
        <v>10</v>
      </c>
      <c r="K3" s="9" t="s">
        <v>11</v>
      </c>
      <c r="L3" s="2"/>
    </row>
    <row r="4" spans="1:14" x14ac:dyDescent="0.3">
      <c r="A4" s="88" t="s">
        <v>27</v>
      </c>
      <c r="B4" s="67">
        <v>8</v>
      </c>
      <c r="C4" s="85">
        <v>1000000</v>
      </c>
      <c r="D4" s="8" t="s">
        <v>6</v>
      </c>
      <c r="E4" s="80">
        <v>0.25187300000000001</v>
      </c>
      <c r="F4" s="8" t="s">
        <v>6</v>
      </c>
      <c r="G4" s="76">
        <v>3364.104734</v>
      </c>
      <c r="H4" s="8" t="s">
        <v>6</v>
      </c>
      <c r="I4" s="80">
        <v>0.29632399999999998</v>
      </c>
      <c r="J4" s="8" t="s">
        <v>6</v>
      </c>
      <c r="K4" s="82">
        <v>0.53961400000000004</v>
      </c>
      <c r="L4" s="42"/>
    </row>
    <row r="5" spans="1:14" x14ac:dyDescent="0.3">
      <c r="A5" s="88"/>
      <c r="B5" s="75"/>
      <c r="C5" s="86"/>
      <c r="D5" s="42" t="s">
        <v>9</v>
      </c>
      <c r="E5" s="14">
        <v>0.19703000000000001</v>
      </c>
      <c r="F5" s="42" t="s">
        <v>9</v>
      </c>
      <c r="G5" s="3">
        <v>3359.7618219999999</v>
      </c>
      <c r="H5" s="42" t="s">
        <v>9</v>
      </c>
      <c r="I5" s="14">
        <v>0.37380099999999999</v>
      </c>
      <c r="J5" s="42" t="s">
        <v>9</v>
      </c>
      <c r="K5" s="83">
        <v>0.60654699999999995</v>
      </c>
      <c r="L5" s="42"/>
    </row>
    <row r="6" spans="1:14" x14ac:dyDescent="0.3">
      <c r="A6" s="88"/>
      <c r="B6" s="75"/>
      <c r="C6" s="86"/>
      <c r="D6" s="42" t="s">
        <v>8</v>
      </c>
      <c r="E6" s="14">
        <v>0.293605</v>
      </c>
      <c r="F6" s="42" t="s">
        <v>8</v>
      </c>
      <c r="G6" s="3">
        <v>3361.6855679999999</v>
      </c>
      <c r="H6" s="42" t="s">
        <v>8</v>
      </c>
      <c r="I6" s="14">
        <v>0.41419699999999998</v>
      </c>
      <c r="J6" s="42" t="s">
        <v>8</v>
      </c>
      <c r="K6" s="83">
        <v>0.61380699999999999</v>
      </c>
      <c r="L6" s="42"/>
    </row>
    <row r="7" spans="1:14" x14ac:dyDescent="0.3">
      <c r="A7" s="88"/>
      <c r="B7" s="75"/>
      <c r="C7" s="86"/>
      <c r="D7" s="10" t="s">
        <v>7</v>
      </c>
      <c r="E7" s="14">
        <v>0.28269</v>
      </c>
      <c r="F7" s="10" t="s">
        <v>7</v>
      </c>
      <c r="G7" s="3">
        <v>3361.6767610000002</v>
      </c>
      <c r="H7" s="10" t="s">
        <v>7</v>
      </c>
      <c r="I7" s="14">
        <v>0.40493800000000002</v>
      </c>
      <c r="J7" s="10" t="s">
        <v>7</v>
      </c>
      <c r="K7" s="83">
        <v>0.60709299999999999</v>
      </c>
      <c r="L7" s="42"/>
    </row>
    <row r="8" spans="1:14" x14ac:dyDescent="0.3">
      <c r="A8" s="88"/>
      <c r="B8" s="75"/>
      <c r="C8" s="86"/>
      <c r="D8" s="42" t="s">
        <v>22</v>
      </c>
      <c r="E8" s="14">
        <v>0.31233899999999998</v>
      </c>
      <c r="F8" s="42" t="s">
        <v>22</v>
      </c>
      <c r="G8" s="3">
        <v>3364.1774529999998</v>
      </c>
      <c r="H8" s="42" t="s">
        <v>22</v>
      </c>
      <c r="I8" s="14">
        <v>0.400335</v>
      </c>
      <c r="J8" s="42" t="s">
        <v>22</v>
      </c>
      <c r="K8" s="83">
        <v>0.624247</v>
      </c>
      <c r="L8" s="42"/>
    </row>
    <row r="9" spans="1:14" x14ac:dyDescent="0.3">
      <c r="A9" s="88"/>
      <c r="B9" s="75"/>
      <c r="C9" s="86"/>
      <c r="D9" s="42" t="s">
        <v>23</v>
      </c>
      <c r="E9" s="14">
        <v>0.29943700000000001</v>
      </c>
      <c r="F9" s="42" t="s">
        <v>23</v>
      </c>
      <c r="G9" s="3">
        <v>3362.2559270000002</v>
      </c>
      <c r="H9" s="42" t="s">
        <v>23</v>
      </c>
      <c r="I9" s="14">
        <v>0.42532500000000001</v>
      </c>
      <c r="J9" s="42" t="s">
        <v>23</v>
      </c>
      <c r="K9" s="83">
        <v>0.61728899999999998</v>
      </c>
      <c r="L9" s="42"/>
    </row>
    <row r="10" spans="1:14" x14ac:dyDescent="0.3">
      <c r="A10" s="88"/>
      <c r="B10" s="75"/>
      <c r="C10" s="86"/>
      <c r="D10" s="42" t="s">
        <v>24</v>
      </c>
      <c r="E10" s="14">
        <v>0.31277899999999997</v>
      </c>
      <c r="F10" s="42" t="s">
        <v>24</v>
      </c>
      <c r="G10" s="3">
        <v>3364.1892769999999</v>
      </c>
      <c r="H10" s="42" t="s">
        <v>24</v>
      </c>
      <c r="I10" s="14">
        <v>0.39879999999999999</v>
      </c>
      <c r="J10" s="42" t="s">
        <v>24</v>
      </c>
      <c r="K10" s="83">
        <v>0.62920299999999996</v>
      </c>
      <c r="L10" s="42"/>
    </row>
    <row r="11" spans="1:14" x14ac:dyDescent="0.3">
      <c r="A11" s="88"/>
      <c r="B11" s="75"/>
      <c r="C11" s="86"/>
      <c r="D11" s="42" t="s">
        <v>25</v>
      </c>
      <c r="E11" s="14">
        <v>0.30003999999999997</v>
      </c>
      <c r="F11" s="42" t="s">
        <v>25</v>
      </c>
      <c r="G11" s="3">
        <v>3364.1933490000001</v>
      </c>
      <c r="H11" s="42" t="s">
        <v>25</v>
      </c>
      <c r="I11" s="14">
        <v>0.41159600000000002</v>
      </c>
      <c r="J11" s="42" t="s">
        <v>25</v>
      </c>
      <c r="K11" s="83">
        <v>0.61031999999999997</v>
      </c>
      <c r="L11" s="42"/>
    </row>
    <row r="12" spans="1:14" x14ac:dyDescent="0.3">
      <c r="A12" s="88"/>
      <c r="B12" s="78"/>
      <c r="C12" s="87"/>
      <c r="D12" s="73" t="s">
        <v>12</v>
      </c>
      <c r="E12" s="81">
        <f>MAX(E4:E11)</f>
        <v>0.31277899999999997</v>
      </c>
      <c r="F12" s="73" t="s">
        <v>12</v>
      </c>
      <c r="G12" s="74">
        <f>MAX(G4:G11)</f>
        <v>3364.1933490000001</v>
      </c>
      <c r="H12" s="73" t="s">
        <v>12</v>
      </c>
      <c r="I12" s="81">
        <f>MAX(I4:I11)</f>
        <v>0.42532500000000001</v>
      </c>
      <c r="J12" s="73" t="s">
        <v>12</v>
      </c>
      <c r="K12" s="84">
        <f>MAX(K4:K11)</f>
        <v>0.62920299999999996</v>
      </c>
      <c r="L12" s="42"/>
    </row>
    <row r="13" spans="1:14" x14ac:dyDescent="0.3">
      <c r="B13" s="51">
        <v>4</v>
      </c>
      <c r="C13" s="69">
        <v>1000000</v>
      </c>
      <c r="D13" s="10" t="s">
        <v>6</v>
      </c>
      <c r="E13" s="14">
        <v>0.18335199999999999</v>
      </c>
      <c r="F13" s="10" t="s">
        <v>6</v>
      </c>
      <c r="G13" s="12">
        <v>2961.6800840000001</v>
      </c>
      <c r="H13" s="6" t="s">
        <v>6</v>
      </c>
      <c r="I13" s="12">
        <v>0.23312099999999999</v>
      </c>
      <c r="J13" s="10" t="s">
        <v>6</v>
      </c>
      <c r="K13" s="12">
        <v>0.32667299999999999</v>
      </c>
      <c r="L13" s="2"/>
      <c r="M13" s="6"/>
      <c r="N13" s="14"/>
    </row>
    <row r="14" spans="1:14" x14ac:dyDescent="0.3">
      <c r="B14" s="51"/>
      <c r="C14" s="69"/>
      <c r="D14" s="2" t="s">
        <v>9</v>
      </c>
      <c r="E14" s="14">
        <v>0.21852099999999999</v>
      </c>
      <c r="F14" s="2" t="s">
        <v>9</v>
      </c>
      <c r="G14" s="12">
        <v>2959.56727</v>
      </c>
      <c r="H14" s="3" t="s">
        <v>9</v>
      </c>
      <c r="I14" s="12">
        <v>0.31620100000000001</v>
      </c>
      <c r="J14" s="2" t="s">
        <v>9</v>
      </c>
      <c r="K14" s="12">
        <v>0.42609900000000001</v>
      </c>
      <c r="L14" s="2"/>
      <c r="M14" s="6"/>
      <c r="N14" s="14"/>
    </row>
    <row r="15" spans="1:14" x14ac:dyDescent="0.3">
      <c r="B15" s="51"/>
      <c r="C15" s="69"/>
      <c r="D15" s="2" t="s">
        <v>8</v>
      </c>
      <c r="E15" s="14">
        <v>0.21786900000000001</v>
      </c>
      <c r="F15" s="2" t="s">
        <v>8</v>
      </c>
      <c r="G15" s="12">
        <v>2961.787272</v>
      </c>
      <c r="H15" s="3" t="s">
        <v>8</v>
      </c>
      <c r="I15" s="12">
        <v>0.31497999999999998</v>
      </c>
      <c r="J15" s="2" t="s">
        <v>8</v>
      </c>
      <c r="K15" s="12">
        <v>0.41698299999999999</v>
      </c>
      <c r="L15" s="2"/>
      <c r="N15" s="14"/>
    </row>
    <row r="16" spans="1:14" ht="15.6" customHeight="1" x14ac:dyDescent="0.3">
      <c r="B16" s="51"/>
      <c r="C16" s="69"/>
      <c r="D16" s="4" t="s">
        <v>7</v>
      </c>
      <c r="E16" s="15">
        <v>0.21811900000000001</v>
      </c>
      <c r="F16" s="2" t="s">
        <v>7</v>
      </c>
      <c r="G16" s="12">
        <v>2961.7718249999998</v>
      </c>
      <c r="H16" s="5" t="s">
        <v>7</v>
      </c>
      <c r="I16" s="13">
        <v>0.32124399999999997</v>
      </c>
      <c r="J16" s="4" t="s">
        <v>7</v>
      </c>
      <c r="K16" s="13">
        <v>0.41469</v>
      </c>
      <c r="L16" s="2"/>
      <c r="N16" s="14"/>
    </row>
    <row r="17" spans="1:12" x14ac:dyDescent="0.3">
      <c r="B17" s="48"/>
      <c r="C17" s="70"/>
      <c r="D17" s="16" t="s">
        <v>12</v>
      </c>
      <c r="E17" s="24">
        <f>MAX(E13:E16)</f>
        <v>0.21852099999999999</v>
      </c>
      <c r="F17" s="19" t="s">
        <v>12</v>
      </c>
      <c r="G17" s="26">
        <f>MAX(G13:G16)</f>
        <v>2961.787272</v>
      </c>
      <c r="H17" s="25" t="s">
        <v>12</v>
      </c>
      <c r="I17" s="17">
        <f>MAX(I13:I16)</f>
        <v>0.32124399999999997</v>
      </c>
      <c r="J17" s="16" t="s">
        <v>12</v>
      </c>
      <c r="K17" s="17">
        <f>MAX(K13:K16)</f>
        <v>0.42609900000000001</v>
      </c>
      <c r="L17" s="2"/>
    </row>
    <row r="18" spans="1:12" x14ac:dyDescent="0.3">
      <c r="B18" s="47">
        <v>3</v>
      </c>
      <c r="C18" s="68">
        <v>1000000</v>
      </c>
      <c r="D18" s="33" t="s">
        <v>6</v>
      </c>
      <c r="E18" s="11">
        <v>0.248782</v>
      </c>
      <c r="F18" s="33" t="s">
        <v>6</v>
      </c>
      <c r="G18" s="11">
        <v>3463.755001</v>
      </c>
      <c r="H18" s="33" t="s">
        <v>6</v>
      </c>
      <c r="I18" s="11">
        <v>0.28737400000000002</v>
      </c>
      <c r="J18" s="33" t="s">
        <v>6</v>
      </c>
      <c r="K18" s="11">
        <v>0.353439</v>
      </c>
      <c r="L18" s="2"/>
    </row>
    <row r="19" spans="1:12" x14ac:dyDescent="0.3">
      <c r="B19" s="51"/>
      <c r="C19" s="69"/>
      <c r="D19" s="34" t="s">
        <v>9</v>
      </c>
      <c r="E19" s="12">
        <v>0.30017300000000002</v>
      </c>
      <c r="F19" s="34" t="s">
        <v>9</v>
      </c>
      <c r="G19" s="12">
        <v>3461.8998670000001</v>
      </c>
      <c r="H19" s="34" t="s">
        <v>9</v>
      </c>
      <c r="I19" s="12">
        <v>0.35885800000000001</v>
      </c>
      <c r="J19" s="34" t="s">
        <v>9</v>
      </c>
      <c r="K19" s="12">
        <v>0.44893300000000003</v>
      </c>
      <c r="L19" s="2"/>
    </row>
    <row r="20" spans="1:12" x14ac:dyDescent="0.3">
      <c r="B20" s="51"/>
      <c r="C20" s="69"/>
      <c r="D20" s="34" t="s">
        <v>8</v>
      </c>
      <c r="E20" s="12">
        <v>0.30648300000000001</v>
      </c>
      <c r="F20" s="34" t="s">
        <v>8</v>
      </c>
      <c r="G20" s="12">
        <v>3463.8396109999999</v>
      </c>
      <c r="H20" s="34" t="s">
        <v>8</v>
      </c>
      <c r="I20" s="12">
        <v>0.36390499999999998</v>
      </c>
      <c r="J20" s="34" t="s">
        <v>8</v>
      </c>
      <c r="K20" s="12">
        <v>0.44894099999999998</v>
      </c>
      <c r="L20" s="2"/>
    </row>
    <row r="21" spans="1:12" x14ac:dyDescent="0.3">
      <c r="B21" s="48"/>
      <c r="C21" s="70"/>
      <c r="D21" s="19" t="s">
        <v>12</v>
      </c>
      <c r="E21" s="26">
        <f>MAX(E18:E20)</f>
        <v>0.30648300000000001</v>
      </c>
      <c r="F21" s="19" t="s">
        <v>12</v>
      </c>
      <c r="G21" s="26">
        <f>MAX(G18:G20)</f>
        <v>3463.8396109999999</v>
      </c>
      <c r="H21" s="19" t="s">
        <v>12</v>
      </c>
      <c r="I21" s="26">
        <f>MAX(I18:I20)</f>
        <v>0.36390499999999998</v>
      </c>
      <c r="J21" s="19" t="s">
        <v>12</v>
      </c>
      <c r="K21" s="26">
        <f>MAX(K18:K20)</f>
        <v>0.44894099999999998</v>
      </c>
      <c r="L21" s="2"/>
    </row>
    <row r="22" spans="1:12" x14ac:dyDescent="0.3">
      <c r="B22" s="47">
        <v>2</v>
      </c>
      <c r="C22" s="68">
        <v>1000000</v>
      </c>
      <c r="D22" s="33" t="s">
        <v>6</v>
      </c>
      <c r="E22" s="11">
        <v>0.30052099999999998</v>
      </c>
      <c r="F22" s="33" t="s">
        <v>6</v>
      </c>
      <c r="G22" s="11">
        <v>4643.2620010000001</v>
      </c>
      <c r="H22" s="33" t="s">
        <v>6</v>
      </c>
      <c r="I22" s="11">
        <v>0.38676199999999999</v>
      </c>
      <c r="J22" s="33" t="s">
        <v>6</v>
      </c>
      <c r="K22" s="11">
        <v>0.38044600000000001</v>
      </c>
      <c r="L22" s="2"/>
    </row>
    <row r="23" spans="1:12" x14ac:dyDescent="0.3">
      <c r="B23" s="51"/>
      <c r="C23" s="69"/>
      <c r="D23" s="34" t="s">
        <v>9</v>
      </c>
      <c r="E23" s="12">
        <v>0.359375</v>
      </c>
      <c r="F23" s="34" t="s">
        <v>9</v>
      </c>
      <c r="G23" s="12">
        <v>4643.3289070000001</v>
      </c>
      <c r="H23" s="34" t="s">
        <v>9</v>
      </c>
      <c r="I23" s="12">
        <v>0.46249099999999999</v>
      </c>
      <c r="J23" s="34" t="s">
        <v>9</v>
      </c>
      <c r="K23" s="12">
        <v>0.45596799999999998</v>
      </c>
      <c r="L23" s="2"/>
    </row>
    <row r="24" spans="1:12" x14ac:dyDescent="0.3">
      <c r="B24" s="48"/>
      <c r="C24" s="70"/>
      <c r="D24" s="19" t="s">
        <v>12</v>
      </c>
      <c r="E24" s="26">
        <f>MAX(E22:E23)</f>
        <v>0.359375</v>
      </c>
      <c r="F24" s="19" t="s">
        <v>12</v>
      </c>
      <c r="G24" s="26">
        <f>MAX(G22,G23)</f>
        <v>4643.3289070000001</v>
      </c>
      <c r="H24" s="19" t="s">
        <v>12</v>
      </c>
      <c r="I24" s="26">
        <f>MAX(I22:I23)</f>
        <v>0.46249099999999999</v>
      </c>
      <c r="J24" s="19" t="s">
        <v>12</v>
      </c>
      <c r="K24" s="26">
        <f>MAX(K22:K23)</f>
        <v>0.45596799999999998</v>
      </c>
      <c r="L24" s="2"/>
    </row>
    <row r="25" spans="1:12" ht="18" customHeight="1" x14ac:dyDescent="0.3">
      <c r="A25" s="39" t="s">
        <v>19</v>
      </c>
      <c r="B25" s="31">
        <v>1</v>
      </c>
      <c r="C25" s="38">
        <v>1000000</v>
      </c>
      <c r="D25" s="35" t="s">
        <v>6</v>
      </c>
      <c r="E25" s="36">
        <v>0.51458000000000004</v>
      </c>
      <c r="F25" s="37" t="s">
        <v>6</v>
      </c>
      <c r="G25" s="36">
        <v>8529.561608</v>
      </c>
      <c r="H25" s="37" t="s">
        <v>6</v>
      </c>
      <c r="I25" s="36">
        <v>0.58651799999999998</v>
      </c>
      <c r="J25" s="37" t="s">
        <v>6</v>
      </c>
      <c r="K25" s="36">
        <v>0.65822999999999998</v>
      </c>
      <c r="L25" s="2"/>
    </row>
    <row r="26" spans="1:12" s="90" customFormat="1" ht="18" customHeight="1" x14ac:dyDescent="0.3">
      <c r="A26" s="89"/>
      <c r="C26" s="91"/>
      <c r="D26" s="92"/>
      <c r="E26" s="93"/>
      <c r="F26" s="94"/>
      <c r="G26" s="93"/>
      <c r="H26" s="94"/>
      <c r="I26" s="93"/>
      <c r="J26" s="94"/>
      <c r="K26" s="93"/>
    </row>
    <row r="28" spans="1:12" x14ac:dyDescent="0.3">
      <c r="A28" s="7"/>
      <c r="B28" s="43"/>
      <c r="C28" s="44"/>
      <c r="D28" s="43" t="s">
        <v>0</v>
      </c>
      <c r="E28" s="66"/>
      <c r="F28" s="43" t="s">
        <v>3</v>
      </c>
      <c r="G28" s="44"/>
      <c r="H28" s="66" t="s">
        <v>4</v>
      </c>
      <c r="I28" s="44"/>
      <c r="J28" s="45" t="s">
        <v>5</v>
      </c>
      <c r="K28" s="46"/>
    </row>
    <row r="29" spans="1:12" x14ac:dyDescent="0.3">
      <c r="A29" s="18" t="s">
        <v>13</v>
      </c>
      <c r="B29" s="60" t="s">
        <v>18</v>
      </c>
      <c r="C29" s="49"/>
      <c r="D29" s="55">
        <f>E25/E24</f>
        <v>1.4318747826086957</v>
      </c>
      <c r="E29" s="55"/>
      <c r="F29" s="55">
        <f>G25/G24</f>
        <v>1.8369496925236874</v>
      </c>
      <c r="G29" s="55"/>
      <c r="H29" s="55">
        <f>I25/I24</f>
        <v>1.2681717049629073</v>
      </c>
      <c r="I29" s="55"/>
      <c r="J29" s="55">
        <f>K25/K24</f>
        <v>1.4435881465365992</v>
      </c>
      <c r="K29" s="55"/>
    </row>
    <row r="30" spans="1:12" x14ac:dyDescent="0.3">
      <c r="A30" s="18" t="s">
        <v>14</v>
      </c>
      <c r="B30" s="61"/>
      <c r="C30" s="62"/>
      <c r="D30" s="59">
        <v>2</v>
      </c>
      <c r="E30" s="59"/>
      <c r="F30" s="59">
        <v>2</v>
      </c>
      <c r="G30" s="59"/>
      <c r="H30" s="59">
        <v>2</v>
      </c>
      <c r="I30" s="59"/>
      <c r="J30" s="59">
        <v>2</v>
      </c>
      <c r="K30" s="59"/>
    </row>
    <row r="31" spans="1:12" x14ac:dyDescent="0.3">
      <c r="A31" s="18" t="s">
        <v>16</v>
      </c>
      <c r="B31" s="63"/>
      <c r="C31" s="50"/>
      <c r="D31" s="71">
        <f>D29/2</f>
        <v>0.71593739130434786</v>
      </c>
      <c r="E31" s="71"/>
      <c r="F31" s="71">
        <f>F29/2</f>
        <v>0.91847484626184372</v>
      </c>
      <c r="G31" s="71"/>
      <c r="H31" s="71">
        <f>H29/2</f>
        <v>0.63408585248145366</v>
      </c>
      <c r="I31" s="71"/>
      <c r="J31" s="71">
        <f>J29/2</f>
        <v>0.72179407326829959</v>
      </c>
      <c r="K31" s="71"/>
    </row>
    <row r="32" spans="1:12" x14ac:dyDescent="0.3">
      <c r="A32" s="18" t="s">
        <v>13</v>
      </c>
      <c r="B32" s="60" t="s">
        <v>17</v>
      </c>
      <c r="C32" s="49"/>
      <c r="D32" s="55">
        <f>E25/E21</f>
        <v>1.6789838261828554</v>
      </c>
      <c r="E32" s="55"/>
      <c r="F32" s="55">
        <f>G25/G21</f>
        <v>2.4624585910135548</v>
      </c>
      <c r="G32" s="55"/>
      <c r="H32" s="55">
        <f>I25/I21</f>
        <v>1.6117338316318821</v>
      </c>
      <c r="I32" s="55"/>
      <c r="J32" s="55">
        <f>K25/K21</f>
        <v>1.4661837524307204</v>
      </c>
      <c r="K32" s="55"/>
    </row>
    <row r="33" spans="1:11" x14ac:dyDescent="0.3">
      <c r="A33" s="18" t="s">
        <v>14</v>
      </c>
      <c r="B33" s="61"/>
      <c r="C33" s="62"/>
      <c r="D33" s="59">
        <v>3</v>
      </c>
      <c r="E33" s="59"/>
      <c r="F33" s="59">
        <v>3</v>
      </c>
      <c r="G33" s="59"/>
      <c r="H33" s="59">
        <v>3</v>
      </c>
      <c r="I33" s="59"/>
      <c r="J33" s="59">
        <v>3</v>
      </c>
      <c r="K33" s="59"/>
    </row>
    <row r="34" spans="1:11" x14ac:dyDescent="0.3">
      <c r="A34" s="18" t="s">
        <v>16</v>
      </c>
      <c r="B34" s="63"/>
      <c r="C34" s="50"/>
      <c r="D34" s="71">
        <f>D32/3</f>
        <v>0.55966127539428512</v>
      </c>
      <c r="E34" s="71"/>
      <c r="F34" s="71">
        <f>F32/3</f>
        <v>0.8208195303378516</v>
      </c>
      <c r="G34" s="71"/>
      <c r="H34" s="71">
        <f>H32/3</f>
        <v>0.53724461054396067</v>
      </c>
      <c r="I34" s="71"/>
      <c r="J34" s="71">
        <f>J32/3</f>
        <v>0.4887279174769068</v>
      </c>
      <c r="K34" s="71"/>
    </row>
    <row r="35" spans="1:11" x14ac:dyDescent="0.3">
      <c r="A35" s="18" t="s">
        <v>13</v>
      </c>
      <c r="B35" s="60" t="s">
        <v>15</v>
      </c>
      <c r="C35" s="49"/>
      <c r="D35" s="55">
        <f>E25/E17</f>
        <v>2.3548308858187545</v>
      </c>
      <c r="E35" s="55"/>
      <c r="F35" s="55">
        <f>G25/G17</f>
        <v>2.8798697626383749</v>
      </c>
      <c r="G35" s="55"/>
      <c r="H35" s="55">
        <f>I25/I17</f>
        <v>1.8257710649848715</v>
      </c>
      <c r="I35" s="55"/>
      <c r="J35" s="55">
        <f>K25/K17</f>
        <v>1.5447818464722987</v>
      </c>
      <c r="K35" s="55"/>
    </row>
    <row r="36" spans="1:11" x14ac:dyDescent="0.3">
      <c r="A36" s="18" t="s">
        <v>14</v>
      </c>
      <c r="B36" s="61"/>
      <c r="C36" s="62"/>
      <c r="D36" s="59">
        <v>4</v>
      </c>
      <c r="E36" s="59"/>
      <c r="F36" s="59">
        <v>4</v>
      </c>
      <c r="G36" s="59"/>
      <c r="H36" s="59">
        <v>4</v>
      </c>
      <c r="I36" s="59"/>
      <c r="J36" s="59">
        <v>4</v>
      </c>
      <c r="K36" s="59"/>
    </row>
    <row r="37" spans="1:11" x14ac:dyDescent="0.3">
      <c r="A37" s="18" t="s">
        <v>16</v>
      </c>
      <c r="B37" s="63"/>
      <c r="C37" s="50"/>
      <c r="D37" s="71">
        <f>D35/4</f>
        <v>0.58870772145468864</v>
      </c>
      <c r="E37" s="71"/>
      <c r="F37" s="71">
        <f>F35/4</f>
        <v>0.71996744065959373</v>
      </c>
      <c r="G37" s="71"/>
      <c r="H37" s="71">
        <f>H35/4</f>
        <v>0.45644276624621788</v>
      </c>
      <c r="I37" s="71"/>
      <c r="J37" s="71">
        <f>J35/4</f>
        <v>0.38619546161807466</v>
      </c>
      <c r="K37" s="71"/>
    </row>
    <row r="38" spans="1:11" x14ac:dyDescent="0.3">
      <c r="A38" s="40" t="s">
        <v>13</v>
      </c>
      <c r="B38" s="60" t="s">
        <v>26</v>
      </c>
      <c r="C38" s="49"/>
      <c r="D38" s="55">
        <f>E25/E12</f>
        <v>1.6451871768884743</v>
      </c>
      <c r="E38" s="55"/>
      <c r="F38" s="55">
        <f>G25/G12</f>
        <v>2.5353957763858594</v>
      </c>
      <c r="G38" s="55"/>
      <c r="H38" s="55">
        <f>I25/I12</f>
        <v>1.3789878328337153</v>
      </c>
      <c r="I38" s="55"/>
      <c r="J38" s="55">
        <f>K25/K12</f>
        <v>1.046132965036721</v>
      </c>
      <c r="K38" s="55"/>
    </row>
    <row r="39" spans="1:11" x14ac:dyDescent="0.3">
      <c r="A39" s="40" t="s">
        <v>14</v>
      </c>
      <c r="B39" s="61"/>
      <c r="C39" s="62"/>
      <c r="D39" s="59">
        <v>8</v>
      </c>
      <c r="E39" s="59"/>
      <c r="F39" s="59">
        <v>8</v>
      </c>
      <c r="G39" s="59"/>
      <c r="H39" s="59">
        <v>8</v>
      </c>
      <c r="I39" s="59"/>
      <c r="J39" s="59">
        <v>8</v>
      </c>
      <c r="K39" s="59"/>
    </row>
    <row r="40" spans="1:11" x14ac:dyDescent="0.3">
      <c r="A40" s="40" t="s">
        <v>16</v>
      </c>
      <c r="B40" s="63"/>
      <c r="C40" s="50"/>
      <c r="D40" s="71">
        <f>D38/8</f>
        <v>0.20564839711105928</v>
      </c>
      <c r="E40" s="71"/>
      <c r="F40" s="71">
        <f>F38/8</f>
        <v>0.31692447204823243</v>
      </c>
      <c r="G40" s="71"/>
      <c r="H40" s="71">
        <f>H38/8</f>
        <v>0.17237347910421441</v>
      </c>
      <c r="I40" s="71"/>
      <c r="J40" s="71">
        <f>J38/8</f>
        <v>0.13076662062959013</v>
      </c>
      <c r="K40" s="71"/>
    </row>
    <row r="41" spans="1:11" x14ac:dyDescent="0.3">
      <c r="B41" s="72"/>
      <c r="C41" s="72"/>
      <c r="D41" s="79"/>
      <c r="E41" s="79"/>
      <c r="F41" s="79"/>
      <c r="G41" s="79"/>
      <c r="H41" s="79"/>
      <c r="I41" s="79"/>
      <c r="J41" s="79"/>
      <c r="K41" s="79"/>
    </row>
    <row r="42" spans="1:11" x14ac:dyDescent="0.3">
      <c r="B42" s="72"/>
      <c r="C42" s="72"/>
      <c r="D42" s="79"/>
      <c r="E42" s="79"/>
      <c r="F42" s="79"/>
      <c r="G42" s="79"/>
      <c r="H42" s="79"/>
      <c r="I42" s="79"/>
      <c r="J42" s="79"/>
      <c r="K42" s="79"/>
    </row>
    <row r="43" spans="1:11" x14ac:dyDescent="0.3">
      <c r="B43" s="72"/>
      <c r="C43" s="72"/>
      <c r="D43" s="79"/>
      <c r="E43" s="79"/>
      <c r="F43" s="79"/>
      <c r="G43" s="79"/>
      <c r="H43" s="79"/>
      <c r="I43" s="79"/>
      <c r="J43" s="79"/>
      <c r="K43" s="79"/>
    </row>
    <row r="44" spans="1:11" x14ac:dyDescent="0.3">
      <c r="B44" s="72"/>
      <c r="C44" s="72"/>
      <c r="D44" s="79"/>
      <c r="E44" s="79"/>
      <c r="F44" s="79"/>
      <c r="G44" s="79"/>
      <c r="H44" s="79"/>
      <c r="I44" s="79"/>
      <c r="J44" s="79"/>
      <c r="K44" s="79"/>
    </row>
    <row r="45" spans="1:11" x14ac:dyDescent="0.3">
      <c r="B45" s="72"/>
      <c r="C45" s="72"/>
      <c r="D45" s="79"/>
      <c r="E45" s="79"/>
      <c r="F45" s="79"/>
      <c r="G45" s="79"/>
      <c r="H45" s="79"/>
      <c r="I45" s="79"/>
      <c r="J45" s="79"/>
      <c r="K45" s="79"/>
    </row>
    <row r="69" spans="1:11" x14ac:dyDescent="0.3">
      <c r="A69" s="64" t="s">
        <v>21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</row>
  </sheetData>
  <sortState ref="A1:K15">
    <sortCondition ref="D3"/>
  </sortState>
  <mergeCells count="74">
    <mergeCell ref="H40:I40"/>
    <mergeCell ref="J40:K40"/>
    <mergeCell ref="A4:A12"/>
    <mergeCell ref="H38:I38"/>
    <mergeCell ref="J38:K38"/>
    <mergeCell ref="D39:E39"/>
    <mergeCell ref="F39:G39"/>
    <mergeCell ref="H39:I39"/>
    <mergeCell ref="J39:K39"/>
    <mergeCell ref="C4:C12"/>
    <mergeCell ref="B4:B12"/>
    <mergeCell ref="B38:C40"/>
    <mergeCell ref="D38:E38"/>
    <mergeCell ref="F38:G38"/>
    <mergeCell ref="D40:E40"/>
    <mergeCell ref="F40:G40"/>
    <mergeCell ref="B29:C31"/>
    <mergeCell ref="D29:E29"/>
    <mergeCell ref="F29:G29"/>
    <mergeCell ref="H29:I29"/>
    <mergeCell ref="J29:K29"/>
    <mergeCell ref="D30:E30"/>
    <mergeCell ref="F30:G30"/>
    <mergeCell ref="H30:I30"/>
    <mergeCell ref="J30:K30"/>
    <mergeCell ref="D31:E31"/>
    <mergeCell ref="D37:E37"/>
    <mergeCell ref="C13:C17"/>
    <mergeCell ref="F37:G37"/>
    <mergeCell ref="H37:I37"/>
    <mergeCell ref="J37:K37"/>
    <mergeCell ref="B32:C34"/>
    <mergeCell ref="D32:E32"/>
    <mergeCell ref="F32:G32"/>
    <mergeCell ref="H32:I32"/>
    <mergeCell ref="J32:K32"/>
    <mergeCell ref="D33:E33"/>
    <mergeCell ref="F33:G33"/>
    <mergeCell ref="B35:C37"/>
    <mergeCell ref="D35:E35"/>
    <mergeCell ref="F35:G35"/>
    <mergeCell ref="H35:I35"/>
    <mergeCell ref="C18:C21"/>
    <mergeCell ref="C22:C24"/>
    <mergeCell ref="F36:G36"/>
    <mergeCell ref="H36:I36"/>
    <mergeCell ref="J36:K36"/>
    <mergeCell ref="J35:K35"/>
    <mergeCell ref="D36:E36"/>
    <mergeCell ref="H33:I33"/>
    <mergeCell ref="J33:K33"/>
    <mergeCell ref="D34:E34"/>
    <mergeCell ref="F34:G34"/>
    <mergeCell ref="H34:I34"/>
    <mergeCell ref="J34:K34"/>
    <mergeCell ref="F31:G31"/>
    <mergeCell ref="H31:I31"/>
    <mergeCell ref="J31:K31"/>
    <mergeCell ref="A69:K69"/>
    <mergeCell ref="J2:K2"/>
    <mergeCell ref="A1:K1"/>
    <mergeCell ref="D28:E28"/>
    <mergeCell ref="F28:G28"/>
    <mergeCell ref="H28:I28"/>
    <mergeCell ref="J28:K28"/>
    <mergeCell ref="B28:C28"/>
    <mergeCell ref="B2:B3"/>
    <mergeCell ref="C2:C3"/>
    <mergeCell ref="D2:E2"/>
    <mergeCell ref="F2:G2"/>
    <mergeCell ref="H2:I2"/>
    <mergeCell ref="B13:B17"/>
    <mergeCell ref="B18:B21"/>
    <mergeCell ref="B22:B2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100.000 Elements</vt:lpstr>
      <vt:lpstr>1.000.000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2019-05-05T11:23:53Z</dcterms:modified>
</cp:coreProperties>
</file>