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usz\Desktop\MATURA\INFORMATYKA\2015\"/>
    </mc:Choice>
  </mc:AlternateContent>
  <bookViews>
    <workbookView xWindow="0" yWindow="0" windowWidth="28800" windowHeight="12330" activeTab="1"/>
  </bookViews>
  <sheets>
    <sheet name="Arkusz1" sheetId="1" r:id="rId1"/>
    <sheet name="Arkusz2" sheetId="2" r:id="rId2"/>
  </sheets>
  <definedNames>
    <definedName name="kraina" localSheetId="0">Arkusz1!$A$2:$E$51</definedName>
    <definedName name="kraina" localSheetId="1">Arkusz2!$A$2:$E$51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Q2" i="2"/>
  <c r="R2" i="2" s="1"/>
  <c r="S2" i="2" s="1"/>
  <c r="T2" i="2" s="1"/>
  <c r="U2" i="2" s="1"/>
  <c r="V2" i="2" s="1"/>
  <c r="W2" i="2" s="1"/>
  <c r="X2" i="2" s="1"/>
  <c r="Y2" i="2" s="1"/>
  <c r="P3" i="2"/>
  <c r="Q3" i="2" s="1"/>
  <c r="R3" i="2"/>
  <c r="S3" i="2"/>
  <c r="T3" i="2" s="1"/>
  <c r="U3" i="2" s="1"/>
  <c r="V3" i="2"/>
  <c r="W3" i="2" s="1"/>
  <c r="X3" i="2" s="1"/>
  <c r="Y3" i="2" s="1"/>
  <c r="P4" i="2"/>
  <c r="Q4" i="2"/>
  <c r="R4" i="2" s="1"/>
  <c r="S4" i="2" s="1"/>
  <c r="T4" i="2"/>
  <c r="U4" i="2" s="1"/>
  <c r="V4" i="2" s="1"/>
  <c r="W4" i="2" s="1"/>
  <c r="X4" i="2" s="1"/>
  <c r="Y4" i="2"/>
  <c r="P5" i="2"/>
  <c r="Q5" i="2" s="1"/>
  <c r="R5" i="2" s="1"/>
  <c r="S5" i="2" s="1"/>
  <c r="T5" i="2" s="1"/>
  <c r="U5" i="2" s="1"/>
  <c r="V5" i="2" s="1"/>
  <c r="W5" i="2" s="1"/>
  <c r="X5" i="2" s="1"/>
  <c r="Y5" i="2" s="1"/>
  <c r="P6" i="2"/>
  <c r="Q6" i="2"/>
  <c r="R6" i="2" s="1"/>
  <c r="S6" i="2" s="1"/>
  <c r="T6" i="2"/>
  <c r="U6" i="2"/>
  <c r="V6" i="2" s="1"/>
  <c r="W6" i="2" s="1"/>
  <c r="X6" i="2" s="1"/>
  <c r="Y6" i="2" s="1"/>
  <c r="P7" i="2"/>
  <c r="Q7" i="2" s="1"/>
  <c r="R7" i="2" s="1"/>
  <c r="S7" i="2" s="1"/>
  <c r="T7" i="2" s="1"/>
  <c r="U7" i="2" s="1"/>
  <c r="V7" i="2" s="1"/>
  <c r="W7" i="2" s="1"/>
  <c r="X7" i="2" s="1"/>
  <c r="Y7" i="2" s="1"/>
  <c r="P8" i="2"/>
  <c r="Q8" i="2" s="1"/>
  <c r="R8" i="2" s="1"/>
  <c r="S8" i="2" s="1"/>
  <c r="T8" i="2" s="1"/>
  <c r="U8" i="2"/>
  <c r="V8" i="2" s="1"/>
  <c r="W8" i="2" s="1"/>
  <c r="X8" i="2" s="1"/>
  <c r="Y8" i="2" s="1"/>
  <c r="P9" i="2"/>
  <c r="Q9" i="2" s="1"/>
  <c r="R9" i="2"/>
  <c r="S9" i="2"/>
  <c r="T9" i="2" s="1"/>
  <c r="U9" i="2" s="1"/>
  <c r="V9" i="2" s="1"/>
  <c r="W9" i="2" s="1"/>
  <c r="X9" i="2" s="1"/>
  <c r="Y9" i="2" s="1"/>
  <c r="P10" i="2"/>
  <c r="Q10" i="2" s="1"/>
  <c r="R10" i="2" s="1"/>
  <c r="S10" i="2" s="1"/>
  <c r="T10" i="2" s="1"/>
  <c r="U10" i="2" s="1"/>
  <c r="V10" i="2" s="1"/>
  <c r="W10" i="2" s="1"/>
  <c r="X10" i="2" s="1"/>
  <c r="Y10" i="2" s="1"/>
  <c r="P11" i="2"/>
  <c r="Q11" i="2" s="1"/>
  <c r="R11" i="2"/>
  <c r="S11" i="2"/>
  <c r="T11" i="2" s="1"/>
  <c r="U11" i="2" s="1"/>
  <c r="V11" i="2"/>
  <c r="W11" i="2" s="1"/>
  <c r="X11" i="2" s="1"/>
  <c r="Y11" i="2" s="1"/>
  <c r="P12" i="2"/>
  <c r="Q12" i="2"/>
  <c r="R12" i="2" s="1"/>
  <c r="S12" i="2" s="1"/>
  <c r="T12" i="2"/>
  <c r="U12" i="2" s="1"/>
  <c r="V12" i="2" s="1"/>
  <c r="W12" i="2" s="1"/>
  <c r="X12" i="2" s="1"/>
  <c r="Y12" i="2"/>
  <c r="P13" i="2"/>
  <c r="Q13" i="2" s="1"/>
  <c r="R13" i="2" s="1"/>
  <c r="S13" i="2" s="1"/>
  <c r="T13" i="2" s="1"/>
  <c r="U13" i="2" s="1"/>
  <c r="V13" i="2" s="1"/>
  <c r="W13" i="2" s="1"/>
  <c r="X13" i="2" s="1"/>
  <c r="Y13" i="2" s="1"/>
  <c r="P14" i="2"/>
  <c r="Q14" i="2"/>
  <c r="R14" i="2" s="1"/>
  <c r="S14" i="2" s="1"/>
  <c r="T14" i="2"/>
  <c r="U14" i="2"/>
  <c r="V14" i="2" s="1"/>
  <c r="W14" i="2" s="1"/>
  <c r="X14" i="2" s="1"/>
  <c r="Y14" i="2" s="1"/>
  <c r="P15" i="2"/>
  <c r="Q15" i="2" s="1"/>
  <c r="R15" i="2" s="1"/>
  <c r="S15" i="2" s="1"/>
  <c r="T15" i="2" s="1"/>
  <c r="U15" i="2" s="1"/>
  <c r="V15" i="2" s="1"/>
  <c r="W15" i="2" s="1"/>
  <c r="X15" i="2" s="1"/>
  <c r="Y15" i="2" s="1"/>
  <c r="P16" i="2"/>
  <c r="Q16" i="2" s="1"/>
  <c r="R16" i="2" s="1"/>
  <c r="S16" i="2" s="1"/>
  <c r="T16" i="2" s="1"/>
  <c r="U16" i="2"/>
  <c r="V16" i="2" s="1"/>
  <c r="W16" i="2" s="1"/>
  <c r="X16" i="2" s="1"/>
  <c r="Y16" i="2" s="1"/>
  <c r="P17" i="2"/>
  <c r="Q17" i="2" s="1"/>
  <c r="R17" i="2"/>
  <c r="S17" i="2"/>
  <c r="T17" i="2" s="1"/>
  <c r="U17" i="2" s="1"/>
  <c r="V17" i="2" s="1"/>
  <c r="W17" i="2" s="1"/>
  <c r="X17" i="2" s="1"/>
  <c r="Y17" i="2" s="1"/>
  <c r="P18" i="2"/>
  <c r="Q18" i="2"/>
  <c r="R18" i="2"/>
  <c r="S18" i="2" s="1"/>
  <c r="T18" i="2" s="1"/>
  <c r="U18" i="2" s="1"/>
  <c r="V18" i="2" s="1"/>
  <c r="W18" i="2" s="1"/>
  <c r="X18" i="2" s="1"/>
  <c r="Y18" i="2" s="1"/>
  <c r="P19" i="2"/>
  <c r="Q19" i="2" s="1"/>
  <c r="R19" i="2"/>
  <c r="S19" i="2"/>
  <c r="T19" i="2"/>
  <c r="U19" i="2" s="1"/>
  <c r="V19" i="2" s="1"/>
  <c r="W19" i="2" s="1"/>
  <c r="X19" i="2" s="1"/>
  <c r="Y19" i="2" s="1"/>
  <c r="P20" i="2"/>
  <c r="Q20" i="2" s="1"/>
  <c r="R20" i="2" s="1"/>
  <c r="S20" i="2" s="1"/>
  <c r="T20" i="2"/>
  <c r="U20" i="2"/>
  <c r="V20" i="2" s="1"/>
  <c r="W20" i="2" s="1"/>
  <c r="X20" i="2" s="1"/>
  <c r="Y20" i="2" s="1"/>
  <c r="P21" i="2"/>
  <c r="Q21" i="2" s="1"/>
  <c r="R21" i="2" s="1"/>
  <c r="S21" i="2" s="1"/>
  <c r="T21" i="2"/>
  <c r="U21" i="2" s="1"/>
  <c r="V21" i="2"/>
  <c r="W21" i="2" s="1"/>
  <c r="X21" i="2" s="1"/>
  <c r="Y21" i="2" s="1"/>
  <c r="P22" i="2"/>
  <c r="Q22" i="2" s="1"/>
  <c r="R22" i="2" s="1"/>
  <c r="S22" i="2" s="1"/>
  <c r="T22" i="2" s="1"/>
  <c r="U22" i="2" s="1"/>
  <c r="V22" i="2" s="1"/>
  <c r="W22" i="2" s="1"/>
  <c r="X22" i="2" s="1"/>
  <c r="Y22" i="2" s="1"/>
  <c r="P23" i="2"/>
  <c r="Q23" i="2" s="1"/>
  <c r="R23" i="2" s="1"/>
  <c r="S23" i="2" s="1"/>
  <c r="T23" i="2" s="1"/>
  <c r="U23" i="2" s="1"/>
  <c r="V23" i="2" s="1"/>
  <c r="W23" i="2" s="1"/>
  <c r="X23" i="2" s="1"/>
  <c r="Y23" i="2" s="1"/>
  <c r="P24" i="2"/>
  <c r="Q24" i="2"/>
  <c r="R24" i="2"/>
  <c r="S24" i="2" s="1"/>
  <c r="T24" i="2" s="1"/>
  <c r="U24" i="2" s="1"/>
  <c r="V24" i="2"/>
  <c r="W24" i="2" s="1"/>
  <c r="X24" i="2" s="1"/>
  <c r="Y24" i="2" s="1"/>
  <c r="P25" i="2"/>
  <c r="Q25" i="2" s="1"/>
  <c r="R25" i="2"/>
  <c r="S25" i="2"/>
  <c r="T25" i="2" s="1"/>
  <c r="U25" i="2" s="1"/>
  <c r="V25" i="2" s="1"/>
  <c r="W25" i="2" s="1"/>
  <c r="X25" i="2" s="1"/>
  <c r="Y25" i="2" s="1"/>
  <c r="P26" i="2"/>
  <c r="Q26" i="2"/>
  <c r="R26" i="2"/>
  <c r="S26" i="2" s="1"/>
  <c r="T26" i="2" s="1"/>
  <c r="U26" i="2" s="1"/>
  <c r="V26" i="2" s="1"/>
  <c r="W26" i="2" s="1"/>
  <c r="X26" i="2" s="1"/>
  <c r="Y26" i="2" s="1"/>
  <c r="P27" i="2"/>
  <c r="Q27" i="2" s="1"/>
  <c r="R27" i="2"/>
  <c r="S27" i="2"/>
  <c r="T27" i="2"/>
  <c r="U27" i="2" s="1"/>
  <c r="V27" i="2" s="1"/>
  <c r="W27" i="2" s="1"/>
  <c r="X27" i="2" s="1"/>
  <c r="Y27" i="2" s="1"/>
  <c r="P28" i="2"/>
  <c r="Q28" i="2" s="1"/>
  <c r="R28" i="2" s="1"/>
  <c r="S28" i="2" s="1"/>
  <c r="T28" i="2"/>
  <c r="U28" i="2"/>
  <c r="V28" i="2" s="1"/>
  <c r="W28" i="2" s="1"/>
  <c r="X28" i="2" s="1"/>
  <c r="Y28" i="2" s="1"/>
  <c r="P29" i="2"/>
  <c r="Q29" i="2" s="1"/>
  <c r="R29" i="2" s="1"/>
  <c r="S29" i="2" s="1"/>
  <c r="T29" i="2"/>
  <c r="U29" i="2" s="1"/>
  <c r="V29" i="2"/>
  <c r="W29" i="2" s="1"/>
  <c r="X29" i="2" s="1"/>
  <c r="Y29" i="2" s="1"/>
  <c r="P30" i="2"/>
  <c r="Q30" i="2" s="1"/>
  <c r="R30" i="2" s="1"/>
  <c r="S30" i="2" s="1"/>
  <c r="T30" i="2" s="1"/>
  <c r="U30" i="2" s="1"/>
  <c r="V30" i="2" s="1"/>
  <c r="W30" i="2" s="1"/>
  <c r="X30" i="2" s="1"/>
  <c r="Y30" i="2" s="1"/>
  <c r="P31" i="2"/>
  <c r="Q31" i="2" s="1"/>
  <c r="R31" i="2" s="1"/>
  <c r="S31" i="2" s="1"/>
  <c r="T31" i="2" s="1"/>
  <c r="U31" i="2" s="1"/>
  <c r="V31" i="2" s="1"/>
  <c r="W31" i="2" s="1"/>
  <c r="X31" i="2" s="1"/>
  <c r="Y31" i="2" s="1"/>
  <c r="P32" i="2"/>
  <c r="Q32" i="2"/>
  <c r="R32" i="2"/>
  <c r="S32" i="2" s="1"/>
  <c r="T32" i="2" s="1"/>
  <c r="U32" i="2" s="1"/>
  <c r="V32" i="2"/>
  <c r="W32" i="2" s="1"/>
  <c r="X32" i="2" s="1"/>
  <c r="Y32" i="2" s="1"/>
  <c r="P33" i="2"/>
  <c r="Q33" i="2" s="1"/>
  <c r="R33" i="2"/>
  <c r="S33" i="2"/>
  <c r="T33" i="2" s="1"/>
  <c r="U33" i="2" s="1"/>
  <c r="V33" i="2" s="1"/>
  <c r="W33" i="2" s="1"/>
  <c r="X33" i="2" s="1"/>
  <c r="Y33" i="2" s="1"/>
  <c r="P34" i="2"/>
  <c r="Q34" i="2"/>
  <c r="R34" i="2" s="1"/>
  <c r="S34" i="2" s="1"/>
  <c r="T34" i="2" s="1"/>
  <c r="U34" i="2" s="1"/>
  <c r="V34" i="2" s="1"/>
  <c r="W34" i="2" s="1"/>
  <c r="X34" i="2" s="1"/>
  <c r="Y34" i="2" s="1"/>
  <c r="P35" i="2"/>
  <c r="Q35" i="2" s="1"/>
  <c r="R35" i="2"/>
  <c r="S35" i="2" s="1"/>
  <c r="T35" i="2" s="1"/>
  <c r="U35" i="2" s="1"/>
  <c r="V35" i="2" s="1"/>
  <c r="W35" i="2" s="1"/>
  <c r="X35" i="2" s="1"/>
  <c r="Y35" i="2" s="1"/>
  <c r="P36" i="2"/>
  <c r="Q36" i="2" s="1"/>
  <c r="R36" i="2" s="1"/>
  <c r="S36" i="2" s="1"/>
  <c r="T36" i="2" s="1"/>
  <c r="U36" i="2" s="1"/>
  <c r="V36" i="2" s="1"/>
  <c r="W36" i="2" s="1"/>
  <c r="X36" i="2" s="1"/>
  <c r="Y36" i="2" s="1"/>
  <c r="P37" i="2"/>
  <c r="Q37" i="2" s="1"/>
  <c r="R37" i="2"/>
  <c r="S37" i="2" s="1"/>
  <c r="T37" i="2" s="1"/>
  <c r="U37" i="2" s="1"/>
  <c r="V37" i="2" s="1"/>
  <c r="W37" i="2" s="1"/>
  <c r="X37" i="2" s="1"/>
  <c r="Y37" i="2" s="1"/>
  <c r="P38" i="2"/>
  <c r="Q38" i="2"/>
  <c r="R38" i="2"/>
  <c r="S38" i="2" s="1"/>
  <c r="T38" i="2" s="1"/>
  <c r="U38" i="2" s="1"/>
  <c r="V38" i="2" s="1"/>
  <c r="W38" i="2" s="1"/>
  <c r="X38" i="2" s="1"/>
  <c r="Y38" i="2" s="1"/>
  <c r="P39" i="2"/>
  <c r="Q39" i="2" s="1"/>
  <c r="R39" i="2"/>
  <c r="S39" i="2"/>
  <c r="T39" i="2" s="1"/>
  <c r="U39" i="2" s="1"/>
  <c r="V39" i="2" s="1"/>
  <c r="W39" i="2" s="1"/>
  <c r="X39" i="2" s="1"/>
  <c r="Y39" i="2" s="1"/>
  <c r="P40" i="2"/>
  <c r="Q40" i="2" s="1"/>
  <c r="R40" i="2" s="1"/>
  <c r="S40" i="2" s="1"/>
  <c r="T40" i="2" s="1"/>
  <c r="U40" i="2" s="1"/>
  <c r="V40" i="2" s="1"/>
  <c r="W40" i="2" s="1"/>
  <c r="X40" i="2" s="1"/>
  <c r="Y40" i="2" s="1"/>
  <c r="P41" i="2"/>
  <c r="Q41" i="2" s="1"/>
  <c r="R41" i="2" s="1"/>
  <c r="S41" i="2" s="1"/>
  <c r="T41" i="2" s="1"/>
  <c r="U41" i="2" s="1"/>
  <c r="V41" i="2" s="1"/>
  <c r="W41" i="2" s="1"/>
  <c r="X41" i="2" s="1"/>
  <c r="Y41" i="2" s="1"/>
  <c r="P42" i="2"/>
  <c r="Q42" i="2" s="1"/>
  <c r="R42" i="2" s="1"/>
  <c r="S42" i="2" s="1"/>
  <c r="T42" i="2" s="1"/>
  <c r="U42" i="2" s="1"/>
  <c r="V42" i="2" s="1"/>
  <c r="W42" i="2" s="1"/>
  <c r="X42" i="2" s="1"/>
  <c r="Y42" i="2" s="1"/>
  <c r="P43" i="2"/>
  <c r="Q43" i="2" s="1"/>
  <c r="R43" i="2" s="1"/>
  <c r="S43" i="2" s="1"/>
  <c r="T43" i="2" s="1"/>
  <c r="U43" i="2" s="1"/>
  <c r="V43" i="2" s="1"/>
  <c r="W43" i="2" s="1"/>
  <c r="X43" i="2" s="1"/>
  <c r="Y43" i="2" s="1"/>
  <c r="P44" i="2"/>
  <c r="Q44" i="2"/>
  <c r="R44" i="2" s="1"/>
  <c r="S44" i="2" s="1"/>
  <c r="T44" i="2" s="1"/>
  <c r="U44" i="2" s="1"/>
  <c r="V44" i="2" s="1"/>
  <c r="W44" i="2" s="1"/>
  <c r="X44" i="2" s="1"/>
  <c r="Y44" i="2" s="1"/>
  <c r="P45" i="2"/>
  <c r="Q45" i="2" s="1"/>
  <c r="R45" i="2"/>
  <c r="S45" i="2" s="1"/>
  <c r="T45" i="2" s="1"/>
  <c r="U45" i="2" s="1"/>
  <c r="V45" i="2" s="1"/>
  <c r="W45" i="2" s="1"/>
  <c r="X45" i="2" s="1"/>
  <c r="Y45" i="2" s="1"/>
  <c r="P46" i="2"/>
  <c r="Q46" i="2"/>
  <c r="R46" i="2"/>
  <c r="S46" i="2" s="1"/>
  <c r="T46" i="2" s="1"/>
  <c r="U46" i="2" s="1"/>
  <c r="V46" i="2" s="1"/>
  <c r="W46" i="2" s="1"/>
  <c r="X46" i="2" s="1"/>
  <c r="Y46" i="2" s="1"/>
  <c r="P47" i="2"/>
  <c r="Q47" i="2" s="1"/>
  <c r="R47" i="2"/>
  <c r="S47" i="2"/>
  <c r="T47" i="2" s="1"/>
  <c r="U47" i="2" s="1"/>
  <c r="V47" i="2" s="1"/>
  <c r="W47" i="2" s="1"/>
  <c r="X47" i="2" s="1"/>
  <c r="Y47" i="2" s="1"/>
  <c r="P48" i="2"/>
  <c r="Q48" i="2" s="1"/>
  <c r="R48" i="2" s="1"/>
  <c r="S48" i="2" s="1"/>
  <c r="T48" i="2" s="1"/>
  <c r="U48" i="2" s="1"/>
  <c r="V48" i="2" s="1"/>
  <c r="W48" i="2" s="1"/>
  <c r="X48" i="2" s="1"/>
  <c r="Y48" i="2" s="1"/>
  <c r="P49" i="2"/>
  <c r="Q49" i="2" s="1"/>
  <c r="R49" i="2" s="1"/>
  <c r="S49" i="2" s="1"/>
  <c r="T49" i="2" s="1"/>
  <c r="U49" i="2" s="1"/>
  <c r="V49" i="2" s="1"/>
  <c r="W49" i="2" s="1"/>
  <c r="X49" i="2" s="1"/>
  <c r="Y49" i="2" s="1"/>
  <c r="P50" i="2"/>
  <c r="Q50" i="2" s="1"/>
  <c r="R50" i="2" s="1"/>
  <c r="S50" i="2" s="1"/>
  <c r="T50" i="2" s="1"/>
  <c r="U50" i="2" s="1"/>
  <c r="V50" i="2" s="1"/>
  <c r="W50" i="2" s="1"/>
  <c r="X50" i="2" s="1"/>
  <c r="Y50" i="2" s="1"/>
  <c r="P51" i="2"/>
  <c r="Q51" i="2" s="1"/>
  <c r="R51" i="2" s="1"/>
  <c r="S51" i="2" s="1"/>
  <c r="T51" i="2" s="1"/>
  <c r="U51" i="2" s="1"/>
  <c r="V51" i="2" s="1"/>
  <c r="W51" i="2" s="1"/>
  <c r="X51" i="2" s="1"/>
  <c r="Y51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" i="2"/>
  <c r="M5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K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G2" i="2"/>
  <c r="F2" i="2"/>
  <c r="X5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  <c r="V5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R52" i="1"/>
  <c r="T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O8" i="1"/>
  <c r="O16" i="1"/>
  <c r="O24" i="1"/>
  <c r="O32" i="1"/>
  <c r="O40" i="1"/>
  <c r="O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3" i="1"/>
  <c r="M4" i="1"/>
  <c r="O4" i="1" s="1"/>
  <c r="M5" i="1"/>
  <c r="O5" i="1" s="1"/>
  <c r="M6" i="1"/>
  <c r="O6" i="1" s="1"/>
  <c r="M7" i="1"/>
  <c r="M8" i="1"/>
  <c r="M9" i="1"/>
  <c r="O9" i="1" s="1"/>
  <c r="M10" i="1"/>
  <c r="O10" i="1" s="1"/>
  <c r="M11" i="1"/>
  <c r="M12" i="1"/>
  <c r="O12" i="1" s="1"/>
  <c r="M13" i="1"/>
  <c r="O13" i="1" s="1"/>
  <c r="M14" i="1"/>
  <c r="O14" i="1" s="1"/>
  <c r="M15" i="1"/>
  <c r="M16" i="1"/>
  <c r="M17" i="1"/>
  <c r="O17" i="1" s="1"/>
  <c r="M18" i="1"/>
  <c r="O18" i="1" s="1"/>
  <c r="M19" i="1"/>
  <c r="M20" i="1"/>
  <c r="O20" i="1" s="1"/>
  <c r="M21" i="1"/>
  <c r="O21" i="1" s="1"/>
  <c r="M22" i="1"/>
  <c r="O22" i="1" s="1"/>
  <c r="M23" i="1"/>
  <c r="M24" i="1"/>
  <c r="M25" i="1"/>
  <c r="O25" i="1" s="1"/>
  <c r="M26" i="1"/>
  <c r="O26" i="1" s="1"/>
  <c r="M27" i="1"/>
  <c r="M28" i="1"/>
  <c r="O28" i="1" s="1"/>
  <c r="M29" i="1"/>
  <c r="O29" i="1" s="1"/>
  <c r="M30" i="1"/>
  <c r="O30" i="1" s="1"/>
  <c r="M31" i="1"/>
  <c r="M32" i="1"/>
  <c r="M33" i="1"/>
  <c r="O33" i="1" s="1"/>
  <c r="M34" i="1"/>
  <c r="O34" i="1" s="1"/>
  <c r="M35" i="1"/>
  <c r="M36" i="1"/>
  <c r="O36" i="1" s="1"/>
  <c r="M37" i="1"/>
  <c r="O37" i="1" s="1"/>
  <c r="M38" i="1"/>
  <c r="O38" i="1" s="1"/>
  <c r="M39" i="1"/>
  <c r="M40" i="1"/>
  <c r="M41" i="1"/>
  <c r="O41" i="1" s="1"/>
  <c r="M42" i="1"/>
  <c r="O42" i="1" s="1"/>
  <c r="M43" i="1"/>
  <c r="M44" i="1"/>
  <c r="O44" i="1" s="1"/>
  <c r="M45" i="1"/>
  <c r="O45" i="1" s="1"/>
  <c r="M46" i="1"/>
  <c r="O46" i="1" s="1"/>
  <c r="M47" i="1"/>
  <c r="M48" i="1"/>
  <c r="M49" i="1"/>
  <c r="O49" i="1" s="1"/>
  <c r="M50" i="1"/>
  <c r="O50" i="1" s="1"/>
  <c r="M51" i="1"/>
  <c r="M2" i="1"/>
  <c r="O2" i="1" s="1"/>
  <c r="O51" i="1" l="1"/>
  <c r="O47" i="1"/>
  <c r="O43" i="1"/>
  <c r="O39" i="1"/>
  <c r="O35" i="1"/>
  <c r="O31" i="1"/>
  <c r="O27" i="1"/>
  <c r="O23" i="1"/>
  <c r="O19" i="1"/>
  <c r="O15" i="1"/>
  <c r="O11" i="1"/>
  <c r="O7" i="1"/>
  <c r="O3" i="1"/>
  <c r="O5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W39" i="1" l="1"/>
  <c r="U39" i="1"/>
  <c r="S39" i="1"/>
  <c r="Q39" i="1"/>
  <c r="J39" i="1"/>
  <c r="H39" i="1"/>
  <c r="I39" i="1"/>
  <c r="K39" i="1"/>
  <c r="W23" i="1"/>
  <c r="U23" i="1"/>
  <c r="J23" i="1"/>
  <c r="S23" i="1"/>
  <c r="Q23" i="1"/>
  <c r="H23" i="1"/>
  <c r="K23" i="1"/>
  <c r="I23" i="1"/>
  <c r="W11" i="1"/>
  <c r="U11" i="1"/>
  <c r="J11" i="1"/>
  <c r="S11" i="1"/>
  <c r="Q11" i="1"/>
  <c r="K11" i="1"/>
  <c r="H11" i="1"/>
  <c r="I11" i="1"/>
  <c r="U42" i="1"/>
  <c r="S42" i="1"/>
  <c r="Q42" i="1"/>
  <c r="W42" i="1"/>
  <c r="H42" i="1"/>
  <c r="K42" i="1"/>
  <c r="J42" i="1"/>
  <c r="I42" i="1"/>
  <c r="U22" i="1"/>
  <c r="J22" i="1"/>
  <c r="S22" i="1"/>
  <c r="W22" i="1"/>
  <c r="K22" i="1"/>
  <c r="Q22" i="1"/>
  <c r="I22" i="1"/>
  <c r="H22" i="1"/>
  <c r="Q2" i="1"/>
  <c r="K2" i="1"/>
  <c r="S2" i="1"/>
  <c r="W2" i="1"/>
  <c r="J2" i="1"/>
  <c r="I2" i="1"/>
  <c r="U2" i="1"/>
  <c r="H2" i="1"/>
  <c r="Q48" i="1"/>
  <c r="K48" i="1"/>
  <c r="W48" i="1"/>
  <c r="U48" i="1"/>
  <c r="S48" i="1"/>
  <c r="I48" i="1"/>
  <c r="H48" i="1"/>
  <c r="J48" i="1"/>
  <c r="Q44" i="1"/>
  <c r="K44" i="1"/>
  <c r="W44" i="1"/>
  <c r="U44" i="1"/>
  <c r="S44" i="1"/>
  <c r="I44" i="1"/>
  <c r="H44" i="1"/>
  <c r="J44" i="1"/>
  <c r="Q40" i="1"/>
  <c r="K40" i="1"/>
  <c r="W40" i="1"/>
  <c r="U40" i="1"/>
  <c r="S40" i="1"/>
  <c r="I40" i="1"/>
  <c r="H40" i="1"/>
  <c r="J40" i="1"/>
  <c r="Q36" i="1"/>
  <c r="K36" i="1"/>
  <c r="W36" i="1"/>
  <c r="U36" i="1"/>
  <c r="S36" i="1"/>
  <c r="I36" i="1"/>
  <c r="H36" i="1"/>
  <c r="J36" i="1"/>
  <c r="Q32" i="1"/>
  <c r="K32" i="1"/>
  <c r="W32" i="1"/>
  <c r="U32" i="1"/>
  <c r="S32" i="1"/>
  <c r="I32" i="1"/>
  <c r="H32" i="1"/>
  <c r="J32" i="1"/>
  <c r="Q28" i="1"/>
  <c r="K28" i="1"/>
  <c r="W28" i="1"/>
  <c r="U28" i="1"/>
  <c r="S28" i="1"/>
  <c r="I28" i="1"/>
  <c r="J28" i="1"/>
  <c r="H28" i="1"/>
  <c r="Q24" i="1"/>
  <c r="K24" i="1"/>
  <c r="W24" i="1"/>
  <c r="U24" i="1"/>
  <c r="S24" i="1"/>
  <c r="I24" i="1"/>
  <c r="J24" i="1"/>
  <c r="H24" i="1"/>
  <c r="Q20" i="1"/>
  <c r="K20" i="1"/>
  <c r="W20" i="1"/>
  <c r="U20" i="1"/>
  <c r="S20" i="1"/>
  <c r="I20" i="1"/>
  <c r="J20" i="1"/>
  <c r="H20" i="1"/>
  <c r="Q16" i="1"/>
  <c r="K16" i="1"/>
  <c r="W16" i="1"/>
  <c r="U16" i="1"/>
  <c r="S16" i="1"/>
  <c r="I16" i="1"/>
  <c r="J16" i="1"/>
  <c r="H16" i="1"/>
  <c r="Q12" i="1"/>
  <c r="K12" i="1"/>
  <c r="W12" i="1"/>
  <c r="U12" i="1"/>
  <c r="S12" i="1"/>
  <c r="I12" i="1"/>
  <c r="H12" i="1"/>
  <c r="J12" i="1"/>
  <c r="Q8" i="1"/>
  <c r="K8" i="1"/>
  <c r="W8" i="1"/>
  <c r="U8" i="1"/>
  <c r="S8" i="1"/>
  <c r="I8" i="1"/>
  <c r="J8" i="1"/>
  <c r="H8" i="1"/>
  <c r="Q4" i="1"/>
  <c r="K4" i="1"/>
  <c r="W4" i="1"/>
  <c r="U4" i="1"/>
  <c r="S4" i="1"/>
  <c r="I4" i="1"/>
  <c r="H4" i="1"/>
  <c r="J4" i="1"/>
  <c r="W43" i="1"/>
  <c r="U43" i="1"/>
  <c r="S43" i="1"/>
  <c r="K43" i="1"/>
  <c r="J43" i="1"/>
  <c r="H43" i="1"/>
  <c r="Q43" i="1"/>
  <c r="I43" i="1"/>
  <c r="W7" i="1"/>
  <c r="U7" i="1"/>
  <c r="J7" i="1"/>
  <c r="S7" i="1"/>
  <c r="Q7" i="1"/>
  <c r="H7" i="1"/>
  <c r="K7" i="1"/>
  <c r="I7" i="1"/>
  <c r="W3" i="1"/>
  <c r="U3" i="1"/>
  <c r="J3" i="1"/>
  <c r="S3" i="1"/>
  <c r="Q3" i="1"/>
  <c r="K3" i="1"/>
  <c r="H3" i="1"/>
  <c r="I3" i="1"/>
  <c r="W47" i="1"/>
  <c r="U47" i="1"/>
  <c r="S47" i="1"/>
  <c r="Q47" i="1"/>
  <c r="J47" i="1"/>
  <c r="H47" i="1"/>
  <c r="K47" i="1"/>
  <c r="I47" i="1"/>
  <c r="W31" i="1"/>
  <c r="U31" i="1"/>
  <c r="J31" i="1"/>
  <c r="S31" i="1"/>
  <c r="Q31" i="1"/>
  <c r="H31" i="1"/>
  <c r="I31" i="1"/>
  <c r="K31" i="1"/>
  <c r="W19" i="1"/>
  <c r="U19" i="1"/>
  <c r="J19" i="1"/>
  <c r="S19" i="1"/>
  <c r="Q19" i="1"/>
  <c r="K19" i="1"/>
  <c r="H19" i="1"/>
  <c r="I19" i="1"/>
  <c r="U30" i="1"/>
  <c r="J30" i="1"/>
  <c r="S30" i="1"/>
  <c r="W30" i="1"/>
  <c r="Q30" i="1"/>
  <c r="I30" i="1"/>
  <c r="K30" i="1"/>
  <c r="H30" i="1"/>
  <c r="U6" i="1"/>
  <c r="J6" i="1"/>
  <c r="S6" i="1"/>
  <c r="K6" i="1"/>
  <c r="W6" i="1"/>
  <c r="Q6" i="1"/>
  <c r="H6" i="1"/>
  <c r="I6" i="1"/>
  <c r="W51" i="1"/>
  <c r="U51" i="1"/>
  <c r="S51" i="1"/>
  <c r="K51" i="1"/>
  <c r="J51" i="1"/>
  <c r="H51" i="1"/>
  <c r="Q51" i="1"/>
  <c r="I51" i="1"/>
  <c r="W35" i="1"/>
  <c r="U35" i="1"/>
  <c r="J35" i="1"/>
  <c r="S35" i="1"/>
  <c r="K35" i="1"/>
  <c r="H35" i="1"/>
  <c r="Q35" i="1"/>
  <c r="I35" i="1"/>
  <c r="W27" i="1"/>
  <c r="U27" i="1"/>
  <c r="J27" i="1"/>
  <c r="S27" i="1"/>
  <c r="Q27" i="1"/>
  <c r="K27" i="1"/>
  <c r="H27" i="1"/>
  <c r="I27" i="1"/>
  <c r="W15" i="1"/>
  <c r="U15" i="1"/>
  <c r="J15" i="1"/>
  <c r="S15" i="1"/>
  <c r="Q15" i="1"/>
  <c r="H15" i="1"/>
  <c r="K15" i="1"/>
  <c r="I15" i="1"/>
  <c r="U50" i="1"/>
  <c r="S50" i="1"/>
  <c r="Q50" i="1"/>
  <c r="W50" i="1"/>
  <c r="K50" i="1"/>
  <c r="I50" i="1"/>
  <c r="H50" i="1"/>
  <c r="J50" i="1"/>
  <c r="U46" i="1"/>
  <c r="S46" i="1"/>
  <c r="W46" i="1"/>
  <c r="K46" i="1"/>
  <c r="I46" i="1"/>
  <c r="H46" i="1"/>
  <c r="Q46" i="1"/>
  <c r="J46" i="1"/>
  <c r="U38" i="1"/>
  <c r="S38" i="1"/>
  <c r="W38" i="1"/>
  <c r="I38" i="1"/>
  <c r="H38" i="1"/>
  <c r="Q38" i="1"/>
  <c r="K38" i="1"/>
  <c r="J38" i="1"/>
  <c r="U34" i="1"/>
  <c r="J34" i="1"/>
  <c r="S34" i="1"/>
  <c r="Q34" i="1"/>
  <c r="W34" i="1"/>
  <c r="K34" i="1"/>
  <c r="I34" i="1"/>
  <c r="H34" i="1"/>
  <c r="U26" i="1"/>
  <c r="J26" i="1"/>
  <c r="S26" i="1"/>
  <c r="Q26" i="1"/>
  <c r="W26" i="1"/>
  <c r="K26" i="1"/>
  <c r="I26" i="1"/>
  <c r="H26" i="1"/>
  <c r="U18" i="1"/>
  <c r="J18" i="1"/>
  <c r="S18" i="1"/>
  <c r="Q18" i="1"/>
  <c r="W18" i="1"/>
  <c r="I18" i="1"/>
  <c r="H18" i="1"/>
  <c r="K18" i="1"/>
  <c r="U14" i="1"/>
  <c r="J14" i="1"/>
  <c r="S14" i="1"/>
  <c r="K14" i="1"/>
  <c r="W14" i="1"/>
  <c r="Q14" i="1"/>
  <c r="I14" i="1"/>
  <c r="H14" i="1"/>
  <c r="U10" i="1"/>
  <c r="J10" i="1"/>
  <c r="S10" i="1"/>
  <c r="Q10" i="1"/>
  <c r="W10" i="1"/>
  <c r="I10" i="1"/>
  <c r="H10" i="1"/>
  <c r="K10" i="1"/>
  <c r="S49" i="1"/>
  <c r="Q49" i="1"/>
  <c r="K49" i="1"/>
  <c r="W49" i="1"/>
  <c r="U49" i="1"/>
  <c r="I49" i="1"/>
  <c r="H49" i="1"/>
  <c r="J49" i="1"/>
  <c r="S45" i="1"/>
  <c r="Q45" i="1"/>
  <c r="K45" i="1"/>
  <c r="W45" i="1"/>
  <c r="U45" i="1"/>
  <c r="I45" i="1"/>
  <c r="H45" i="1"/>
  <c r="J45" i="1"/>
  <c r="S41" i="1"/>
  <c r="Q41" i="1"/>
  <c r="K41" i="1"/>
  <c r="W41" i="1"/>
  <c r="U41" i="1"/>
  <c r="I41" i="1"/>
  <c r="H41" i="1"/>
  <c r="J41" i="1"/>
  <c r="S37" i="1"/>
  <c r="Q37" i="1"/>
  <c r="K37" i="1"/>
  <c r="W37" i="1"/>
  <c r="U37" i="1"/>
  <c r="J37" i="1"/>
  <c r="I37" i="1"/>
  <c r="H37" i="1"/>
  <c r="S33" i="1"/>
  <c r="Q33" i="1"/>
  <c r="K33" i="1"/>
  <c r="W33" i="1"/>
  <c r="U33" i="1"/>
  <c r="J33" i="1"/>
  <c r="I33" i="1"/>
  <c r="H33" i="1"/>
  <c r="S29" i="1"/>
  <c r="Q29" i="1"/>
  <c r="K29" i="1"/>
  <c r="W29" i="1"/>
  <c r="U29" i="1"/>
  <c r="I29" i="1"/>
  <c r="J29" i="1"/>
  <c r="H29" i="1"/>
  <c r="S25" i="1"/>
  <c r="Q25" i="1"/>
  <c r="K25" i="1"/>
  <c r="W25" i="1"/>
  <c r="U25" i="1"/>
  <c r="J25" i="1"/>
  <c r="I25" i="1"/>
  <c r="H25" i="1"/>
  <c r="S21" i="1"/>
  <c r="Q21" i="1"/>
  <c r="K21" i="1"/>
  <c r="W21" i="1"/>
  <c r="U21" i="1"/>
  <c r="H21" i="1"/>
  <c r="J21" i="1"/>
  <c r="I21" i="1"/>
  <c r="S17" i="1"/>
  <c r="Q17" i="1"/>
  <c r="K17" i="1"/>
  <c r="W17" i="1"/>
  <c r="U17" i="1"/>
  <c r="J17" i="1"/>
  <c r="I17" i="1"/>
  <c r="H17" i="1"/>
  <c r="S13" i="1"/>
  <c r="Q13" i="1"/>
  <c r="K13" i="1"/>
  <c r="W13" i="1"/>
  <c r="U13" i="1"/>
  <c r="I13" i="1"/>
  <c r="H13" i="1"/>
  <c r="J13" i="1"/>
  <c r="S9" i="1"/>
  <c r="Q9" i="1"/>
  <c r="K9" i="1"/>
  <c r="W9" i="1"/>
  <c r="U9" i="1"/>
  <c r="J9" i="1"/>
  <c r="I9" i="1"/>
  <c r="H9" i="1"/>
  <c r="S5" i="1"/>
  <c r="Q5" i="1"/>
  <c r="K5" i="1"/>
  <c r="W5" i="1"/>
  <c r="U5" i="1"/>
  <c r="J5" i="1"/>
  <c r="I5" i="1"/>
  <c r="H5" i="1"/>
  <c r="H54" i="1" l="1"/>
  <c r="I54" i="1"/>
  <c r="K54" i="1"/>
  <c r="J54" i="1"/>
  <c r="Y52" i="2"/>
</calcChain>
</file>

<file path=xl/connections.xml><?xml version="1.0" encoding="utf-8"?>
<connections xmlns="http://schemas.openxmlformats.org/spreadsheetml/2006/main">
  <connection id="1" name="kraina" type="6" refreshedVersion="6" background="1" saveData="1">
    <textPr codePage="852" sourceFile="C:\Users\Mateusz\Desktop\MATURA\INFORMATYKA\2015\Dane_PR2\Dane_PR2\kraina.txt" decimal="," thousands=" " semicolon="1">
      <textFields count="5">
        <textField/>
        <textField/>
        <textField/>
        <textField/>
        <textField/>
      </textFields>
    </textPr>
  </connection>
  <connection id="2" name="kraina1" type="6" refreshedVersion="6" background="1" saveData="1">
    <textPr codePage="852" sourceFile="C:\Users\Mateusz\Desktop\MATURA\INFORMATYKA\2015\Dane_PR2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<sst xmlns="http://schemas.openxmlformats.org/spreadsheetml/2006/main" count="143" uniqueCount="83">
  <si>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</si>
  <si>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</si>
  <si>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</si>
  <si>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</si>
  <si>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</si>
  <si>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</si>
  <si>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</si>
  <si>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</si>
  <si>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</si>
  <si>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</si>
  <si>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</si>
  <si>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</si>
  <si>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</si>
  <si>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</si>
  <si>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</si>
  <si>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</si>
  <si>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</si>
  <si>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</si>
  <si>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</si>
  <si>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</si>
  <si>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</si>
  <si>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</si>
  <si>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</si>
  <si>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</si>
  <si>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</si>
  <si>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</si>
  <si>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</si>
  <si>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</si>
  <si>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</si>
  <si>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</si>
  <si>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</si>
  <si>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</si>
  <si>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</si>
  <si>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</si>
  <si>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</si>
  <si>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</si>
  <si>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</si>
  <si>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</si>
  <si>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</si>
  <si>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</si>
  <si>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</si>
  <si>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</si>
  <si>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</si>
  <si>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</si>
  <si>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</si>
  <si>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</si>
  <si>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</si>
  <si>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</si>
  <si>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</si>
  <si>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</si>
  <si>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Wojewodctwo</t>
  </si>
  <si>
    <t>k2013</t>
  </si>
  <si>
    <t>m2013</t>
  </si>
  <si>
    <t>k2014</t>
  </si>
  <si>
    <t>m2014</t>
  </si>
  <si>
    <t>Region</t>
  </si>
  <si>
    <t>D</t>
  </si>
  <si>
    <t>A</t>
  </si>
  <si>
    <t>B</t>
  </si>
  <si>
    <t>C</t>
  </si>
  <si>
    <t>2-m</t>
  </si>
  <si>
    <t>2-k</t>
  </si>
  <si>
    <t>warunek</t>
  </si>
  <si>
    <t>Ilosc wojewodztw spelnaijcacyh kryteria zad 5.2</t>
  </si>
  <si>
    <t>czyA</t>
  </si>
  <si>
    <t>liczA</t>
  </si>
  <si>
    <t>czyB</t>
  </si>
  <si>
    <t>liczB</t>
  </si>
  <si>
    <t>czyC</t>
  </si>
  <si>
    <t>liczC</t>
  </si>
  <si>
    <t>czyD</t>
  </si>
  <si>
    <t>liczD</t>
  </si>
  <si>
    <t xml:space="preserve"> </t>
  </si>
  <si>
    <t>Woj</t>
  </si>
  <si>
    <t>k13</t>
  </si>
  <si>
    <t>m13</t>
  </si>
  <si>
    <t>k14</t>
  </si>
  <si>
    <t>tempo</t>
  </si>
  <si>
    <t>p13</t>
  </si>
  <si>
    <t>P14</t>
  </si>
  <si>
    <t>2025raw</t>
  </si>
  <si>
    <t>czy2x</t>
  </si>
  <si>
    <t>Ludnosc2025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</si>
</sst>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Liczby</a:t>
            </a:r>
            <a:r>
              <a:rPr lang="en-US" baseline="0"/>
              <a:t> mieszka</a:t>
            </a:r>
            <a:r>
              <a:rPr lang="pl-PL" baseline="0"/>
              <a:t>ńców w 2013 w poszczególnych kategoriach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Arkusz1!$H$53:$K$53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Arkusz1!$H$54:$K$54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9-41C4-9A0E-C0C7669DF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148096"/>
        <c:axId val="53144352"/>
      </c:barChart>
      <c:catAx>
        <c:axId val="531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44352"/>
        <c:crosses val="autoZero"/>
        <c:auto val="1"/>
        <c:lblAlgn val="ctr"/>
        <c:lblOffset val="100"/>
        <c:noMultiLvlLbl val="0"/>
      </c:catAx>
      <c:valAx>
        <c:axId val="531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58</xdr:row>
      <xdr:rowOff>9525</xdr:rowOff>
    </xdr:from>
    <xdr:to>
      <xdr:col>11</xdr:col>
      <xdr:colOff>0</xdr:colOff>
      <xdr:row>72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selection activeCell="AA1" sqref="AA1"/>
    </sheetView>
  </sheetViews>
  <sheetFormatPr defaultRowHeight="15" x14ac:dyDescent="0.25"/>
  <cols>
    <col min="1" max="1" width="15" customWidth="1"/>
    <col min="2" max="5" width="8" bestFit="1" customWidth="1"/>
    <col min="8" max="8" width="9.85546875" bestFit="1" customWidth="1"/>
    <col min="15" max="15" width="9.140625" customWidth="1"/>
  </cols>
  <sheetData>
    <row r="1" spans="1:24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/>
      <c r="G1" s="1" t="s">
        <v>55</v>
      </c>
      <c r="H1" s="1" t="s">
        <v>57</v>
      </c>
      <c r="I1" s="1" t="s">
        <v>58</v>
      </c>
      <c r="J1" s="1" t="s">
        <v>59</v>
      </c>
      <c r="K1" s="1" t="s">
        <v>56</v>
      </c>
      <c r="M1" s="1" t="s">
        <v>61</v>
      </c>
      <c r="N1" s="1" t="s">
        <v>60</v>
      </c>
      <c r="O1" s="1" t="s">
        <v>62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G2" t="str">
        <f>RIGHT(A2,1)</f>
        <v>D</v>
      </c>
      <c r="H2">
        <f>IF(G2="A",B2+C2,0)</f>
        <v>0</v>
      </c>
      <c r="I2">
        <f>IF(G2="B",B2+C2,0)</f>
        <v>0</v>
      </c>
      <c r="J2">
        <f>IF(G2="C",B2+C2,0)</f>
        <v>0</v>
      </c>
      <c r="K2">
        <f>IF(G2="D",B2+C2,0)</f>
        <v>2812202</v>
      </c>
      <c r="M2">
        <f>IF(D2&gt;B2,1,0)</f>
        <v>1</v>
      </c>
      <c r="N2">
        <f>IF(E2&gt;C2,1,0)</f>
        <v>1</v>
      </c>
      <c r="O2">
        <f>IF(M2+N2=2,1,0)</f>
        <v>1</v>
      </c>
      <c r="Q2">
        <f>IF(G2="A",1,0)</f>
        <v>0</v>
      </c>
      <c r="R2" s="2">
        <f>IF(O2+Q2=2,1,0)</f>
        <v>0</v>
      </c>
      <c r="S2">
        <f>IF(G2="B",1,0)</f>
        <v>0</v>
      </c>
      <c r="T2" s="2">
        <f>IF(S2+O2=2,1,0)</f>
        <v>0</v>
      </c>
      <c r="U2">
        <f>IF(G2="C",1,0)</f>
        <v>0</v>
      </c>
      <c r="V2" s="2">
        <f>IF(U2+O2=2,1,0)</f>
        <v>0</v>
      </c>
      <c r="W2">
        <f>IF(G2="D",1,0)</f>
        <v>1</v>
      </c>
      <c r="X2" s="2">
        <f>IF(W2+O2=2,1,0)</f>
        <v>1</v>
      </c>
    </row>
    <row r="3" spans="1:24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G3" t="str">
        <f t="shared" ref="G3:G51" si="0">RIGHT(A3,1)</f>
        <v>D</v>
      </c>
      <c r="H3">
        <f t="shared" ref="H3:H51" si="1">IF(G3="A",B3+C3,0)</f>
        <v>0</v>
      </c>
      <c r="I3">
        <f t="shared" ref="I3:I51" si="2">IF(G3="B",B3+C3,0)</f>
        <v>0</v>
      </c>
      <c r="J3">
        <f t="shared" ref="J3:J51" si="3">IF(G3="C",B3+C3,0)</f>
        <v>0</v>
      </c>
      <c r="K3">
        <f t="shared" ref="K3:K51" si="4">IF(G3="D",B3+C3,0)</f>
        <v>3353163</v>
      </c>
      <c r="M3">
        <f t="shared" ref="M3:M51" si="5">IF(D3&gt;B3,1,0)</f>
        <v>0</v>
      </c>
      <c r="N3">
        <f t="shared" ref="N3:N51" si="6">IF(E3&gt;C3,1,0)</f>
        <v>0</v>
      </c>
      <c r="O3">
        <f t="shared" ref="O3:O51" si="7">IF(M3+N3=2,1,0)</f>
        <v>0</v>
      </c>
      <c r="Q3">
        <f t="shared" ref="Q3:Q51" si="8">IF(G3="A",1,0)</f>
        <v>0</v>
      </c>
      <c r="R3" s="2">
        <f t="shared" ref="R3:R51" si="9">IF(O3+Q3=2,1,0)</f>
        <v>0</v>
      </c>
      <c r="S3">
        <f t="shared" ref="S3:S51" si="10">IF(G3="B",1,0)</f>
        <v>0</v>
      </c>
      <c r="T3" s="2">
        <f t="shared" ref="T3:T51" si="11">IF(S3+O3=2,1,0)</f>
        <v>0</v>
      </c>
      <c r="U3">
        <f t="shared" ref="U3:U51" si="12">IF(G3="C",1,0)</f>
        <v>0</v>
      </c>
      <c r="V3" s="2">
        <f t="shared" ref="V3:V51" si="13">IF(U3+O3=2,1,0)</f>
        <v>0</v>
      </c>
      <c r="W3">
        <f t="shared" ref="W3:W51" si="14">IF(G3="D",1,0)</f>
        <v>1</v>
      </c>
      <c r="X3" s="2">
        <f t="shared" ref="X3:X51" si="15">IF(W3+O3=2,1,0)</f>
        <v>0</v>
      </c>
    </row>
    <row r="4" spans="1:24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G4" t="str">
        <f t="shared" si="0"/>
        <v>C</v>
      </c>
      <c r="H4">
        <f t="shared" si="1"/>
        <v>0</v>
      </c>
      <c r="I4">
        <f t="shared" si="2"/>
        <v>0</v>
      </c>
      <c r="J4">
        <f t="shared" si="3"/>
        <v>2443837</v>
      </c>
      <c r="K4">
        <f t="shared" si="4"/>
        <v>0</v>
      </c>
      <c r="M4">
        <f t="shared" si="5"/>
        <v>1</v>
      </c>
      <c r="N4">
        <f t="shared" si="6"/>
        <v>0</v>
      </c>
      <c r="O4">
        <f t="shared" si="7"/>
        <v>0</v>
      </c>
      <c r="Q4">
        <f t="shared" si="8"/>
        <v>0</v>
      </c>
      <c r="R4" s="2">
        <f t="shared" si="9"/>
        <v>0</v>
      </c>
      <c r="S4">
        <f t="shared" si="10"/>
        <v>0</v>
      </c>
      <c r="T4" s="2">
        <f t="shared" si="11"/>
        <v>0</v>
      </c>
      <c r="U4">
        <f t="shared" si="12"/>
        <v>1</v>
      </c>
      <c r="V4" s="2">
        <f t="shared" si="13"/>
        <v>0</v>
      </c>
      <c r="W4">
        <f t="shared" si="14"/>
        <v>0</v>
      </c>
      <c r="X4" s="2">
        <f t="shared" si="15"/>
        <v>0</v>
      </c>
    </row>
    <row r="5" spans="1:24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G5" t="str">
        <f t="shared" si="0"/>
        <v>D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1975115</v>
      </c>
      <c r="M5">
        <f t="shared" si="5"/>
        <v>0</v>
      </c>
      <c r="N5">
        <f t="shared" si="6"/>
        <v>0</v>
      </c>
      <c r="O5">
        <f t="shared" si="7"/>
        <v>0</v>
      </c>
      <c r="Q5">
        <f t="shared" si="8"/>
        <v>0</v>
      </c>
      <c r="R5" s="2">
        <f t="shared" si="9"/>
        <v>0</v>
      </c>
      <c r="S5">
        <f t="shared" si="10"/>
        <v>0</v>
      </c>
      <c r="T5" s="2">
        <f t="shared" si="11"/>
        <v>0</v>
      </c>
      <c r="U5">
        <f t="shared" si="12"/>
        <v>0</v>
      </c>
      <c r="V5" s="2">
        <f t="shared" si="13"/>
        <v>0</v>
      </c>
      <c r="W5">
        <f t="shared" si="14"/>
        <v>1</v>
      </c>
      <c r="X5" s="2">
        <f t="shared" si="15"/>
        <v>0</v>
      </c>
    </row>
    <row r="6" spans="1:24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G6" t="str">
        <f t="shared" si="0"/>
        <v>A</v>
      </c>
      <c r="H6">
        <f t="shared" si="1"/>
        <v>4664729</v>
      </c>
      <c r="I6">
        <f t="shared" si="2"/>
        <v>0</v>
      </c>
      <c r="J6">
        <f t="shared" si="3"/>
        <v>0</v>
      </c>
      <c r="K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Q6">
        <f t="shared" si="8"/>
        <v>1</v>
      </c>
      <c r="R6" s="2">
        <f t="shared" si="9"/>
        <v>0</v>
      </c>
      <c r="S6">
        <f t="shared" si="10"/>
        <v>0</v>
      </c>
      <c r="T6" s="2">
        <f t="shared" si="11"/>
        <v>0</v>
      </c>
      <c r="U6">
        <f t="shared" si="12"/>
        <v>0</v>
      </c>
      <c r="V6" s="2">
        <f t="shared" si="13"/>
        <v>0</v>
      </c>
      <c r="W6">
        <f t="shared" si="14"/>
        <v>0</v>
      </c>
      <c r="X6" s="2">
        <f t="shared" si="15"/>
        <v>0</v>
      </c>
    </row>
    <row r="7" spans="1:24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G7" t="str">
        <f t="shared" si="0"/>
        <v>D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3698361</v>
      </c>
      <c r="M7">
        <f t="shared" si="5"/>
        <v>1</v>
      </c>
      <c r="N7">
        <f t="shared" si="6"/>
        <v>1</v>
      </c>
      <c r="O7">
        <f t="shared" si="7"/>
        <v>1</v>
      </c>
      <c r="Q7">
        <f t="shared" si="8"/>
        <v>0</v>
      </c>
      <c r="R7" s="2">
        <f t="shared" si="9"/>
        <v>0</v>
      </c>
      <c r="S7">
        <f t="shared" si="10"/>
        <v>0</v>
      </c>
      <c r="T7" s="2">
        <f t="shared" si="11"/>
        <v>0</v>
      </c>
      <c r="U7">
        <f t="shared" si="12"/>
        <v>0</v>
      </c>
      <c r="V7" s="2">
        <f t="shared" si="13"/>
        <v>0</v>
      </c>
      <c r="W7">
        <f t="shared" si="14"/>
        <v>1</v>
      </c>
      <c r="X7" s="2">
        <f t="shared" si="15"/>
        <v>1</v>
      </c>
    </row>
    <row r="8" spans="1:24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G8" t="str">
        <f t="shared" si="0"/>
        <v>B</v>
      </c>
      <c r="H8">
        <f t="shared" si="1"/>
        <v>0</v>
      </c>
      <c r="I8">
        <f t="shared" si="2"/>
        <v>7689971</v>
      </c>
      <c r="J8">
        <f t="shared" si="3"/>
        <v>0</v>
      </c>
      <c r="K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Q8">
        <f t="shared" si="8"/>
        <v>0</v>
      </c>
      <c r="R8" s="2">
        <f t="shared" si="9"/>
        <v>0</v>
      </c>
      <c r="S8">
        <f t="shared" si="10"/>
        <v>1</v>
      </c>
      <c r="T8" s="2">
        <f t="shared" si="11"/>
        <v>0</v>
      </c>
      <c r="U8">
        <f t="shared" si="12"/>
        <v>0</v>
      </c>
      <c r="V8" s="2">
        <f t="shared" si="13"/>
        <v>0</v>
      </c>
      <c r="W8">
        <f t="shared" si="14"/>
        <v>0</v>
      </c>
      <c r="X8" s="2">
        <f t="shared" si="15"/>
        <v>0</v>
      </c>
    </row>
    <row r="9" spans="1:24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G9" t="str">
        <f t="shared" si="0"/>
        <v>A</v>
      </c>
      <c r="H9">
        <f t="shared" si="1"/>
        <v>1335057</v>
      </c>
      <c r="I9">
        <f t="shared" si="2"/>
        <v>0</v>
      </c>
      <c r="J9">
        <f t="shared" si="3"/>
        <v>0</v>
      </c>
      <c r="K9">
        <f t="shared" si="4"/>
        <v>0</v>
      </c>
      <c r="M9">
        <f t="shared" si="5"/>
        <v>1</v>
      </c>
      <c r="N9">
        <f t="shared" si="6"/>
        <v>1</v>
      </c>
      <c r="O9">
        <f t="shared" si="7"/>
        <v>1</v>
      </c>
      <c r="Q9">
        <f t="shared" si="8"/>
        <v>1</v>
      </c>
      <c r="R9" s="2">
        <f t="shared" si="9"/>
        <v>1</v>
      </c>
      <c r="S9">
        <f t="shared" si="10"/>
        <v>0</v>
      </c>
      <c r="T9" s="2">
        <f t="shared" si="11"/>
        <v>0</v>
      </c>
      <c r="U9">
        <f t="shared" si="12"/>
        <v>0</v>
      </c>
      <c r="V9" s="2">
        <f t="shared" si="13"/>
        <v>0</v>
      </c>
      <c r="W9">
        <f t="shared" si="14"/>
        <v>0</v>
      </c>
      <c r="X9" s="2">
        <f t="shared" si="15"/>
        <v>0</v>
      </c>
    </row>
    <row r="10" spans="1:24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G10" t="str">
        <f t="shared" si="0"/>
        <v>C</v>
      </c>
      <c r="H10">
        <f t="shared" si="1"/>
        <v>0</v>
      </c>
      <c r="I10">
        <f t="shared" si="2"/>
        <v>0</v>
      </c>
      <c r="J10">
        <f t="shared" si="3"/>
        <v>3291343</v>
      </c>
      <c r="K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Q10">
        <f t="shared" si="8"/>
        <v>0</v>
      </c>
      <c r="R10" s="2">
        <f t="shared" si="9"/>
        <v>0</v>
      </c>
      <c r="S10">
        <f t="shared" si="10"/>
        <v>0</v>
      </c>
      <c r="T10" s="2">
        <f t="shared" si="11"/>
        <v>0</v>
      </c>
      <c r="U10">
        <f t="shared" si="12"/>
        <v>1</v>
      </c>
      <c r="V10" s="2">
        <f t="shared" si="13"/>
        <v>0</v>
      </c>
      <c r="W10">
        <f t="shared" si="14"/>
        <v>0</v>
      </c>
      <c r="X10" s="2">
        <f t="shared" si="15"/>
        <v>0</v>
      </c>
    </row>
    <row r="11" spans="1:24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G11" t="str">
        <f t="shared" si="0"/>
        <v>C</v>
      </c>
      <c r="H11">
        <f t="shared" si="1"/>
        <v>0</v>
      </c>
      <c r="I11">
        <f t="shared" si="2"/>
        <v>0</v>
      </c>
      <c r="J11">
        <f t="shared" si="3"/>
        <v>2339967</v>
      </c>
      <c r="K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Q11">
        <f t="shared" si="8"/>
        <v>0</v>
      </c>
      <c r="R11" s="2">
        <f t="shared" si="9"/>
        <v>0</v>
      </c>
      <c r="S11">
        <f t="shared" si="10"/>
        <v>0</v>
      </c>
      <c r="T11" s="2">
        <f t="shared" si="11"/>
        <v>0</v>
      </c>
      <c r="U11">
        <f t="shared" si="12"/>
        <v>1</v>
      </c>
      <c r="V11" s="2">
        <f t="shared" si="13"/>
        <v>0</v>
      </c>
      <c r="W11">
        <f t="shared" si="14"/>
        <v>0</v>
      </c>
      <c r="X11" s="2">
        <f t="shared" si="15"/>
        <v>0</v>
      </c>
    </row>
    <row r="12" spans="1:24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G12" t="str">
        <f t="shared" si="0"/>
        <v>D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3983255</v>
      </c>
      <c r="M12">
        <f t="shared" si="5"/>
        <v>1</v>
      </c>
      <c r="N12">
        <f t="shared" si="6"/>
        <v>0</v>
      </c>
      <c r="O12">
        <f t="shared" si="7"/>
        <v>0</v>
      </c>
      <c r="Q12">
        <f t="shared" si="8"/>
        <v>0</v>
      </c>
      <c r="R12" s="2">
        <f t="shared" si="9"/>
        <v>0</v>
      </c>
      <c r="S12">
        <f t="shared" si="10"/>
        <v>0</v>
      </c>
      <c r="T12" s="2">
        <f t="shared" si="11"/>
        <v>0</v>
      </c>
      <c r="U12">
        <f t="shared" si="12"/>
        <v>0</v>
      </c>
      <c r="V12" s="2">
        <f t="shared" si="13"/>
        <v>0</v>
      </c>
      <c r="W12">
        <f t="shared" si="14"/>
        <v>1</v>
      </c>
      <c r="X12" s="2">
        <f t="shared" si="15"/>
        <v>0</v>
      </c>
    </row>
    <row r="13" spans="1:24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G13" t="str">
        <f t="shared" si="0"/>
        <v>C</v>
      </c>
      <c r="H13">
        <f t="shared" si="1"/>
        <v>0</v>
      </c>
      <c r="I13">
        <f t="shared" si="2"/>
        <v>0</v>
      </c>
      <c r="J13">
        <f t="shared" si="3"/>
        <v>7688480</v>
      </c>
      <c r="K13">
        <f t="shared" si="4"/>
        <v>0</v>
      </c>
      <c r="M13">
        <f t="shared" si="5"/>
        <v>1</v>
      </c>
      <c r="N13">
        <f t="shared" si="6"/>
        <v>1</v>
      </c>
      <c r="O13">
        <f t="shared" si="7"/>
        <v>1</v>
      </c>
      <c r="Q13">
        <f t="shared" si="8"/>
        <v>0</v>
      </c>
      <c r="R13" s="2">
        <f t="shared" si="9"/>
        <v>0</v>
      </c>
      <c r="S13">
        <f t="shared" si="10"/>
        <v>0</v>
      </c>
      <c r="T13" s="2">
        <f t="shared" si="11"/>
        <v>0</v>
      </c>
      <c r="U13">
        <f t="shared" si="12"/>
        <v>1</v>
      </c>
      <c r="V13" s="2">
        <f t="shared" si="13"/>
        <v>1</v>
      </c>
      <c r="W13">
        <f t="shared" si="14"/>
        <v>0</v>
      </c>
      <c r="X13" s="2">
        <f t="shared" si="15"/>
        <v>0</v>
      </c>
    </row>
    <row r="14" spans="1:24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G14" t="str">
        <f t="shared" si="0"/>
        <v>A</v>
      </c>
      <c r="H14">
        <f t="shared" si="1"/>
        <v>1960392</v>
      </c>
      <c r="I14">
        <f t="shared" si="2"/>
        <v>0</v>
      </c>
      <c r="J14">
        <f t="shared" si="3"/>
        <v>0</v>
      </c>
      <c r="K14">
        <f t="shared" si="4"/>
        <v>0</v>
      </c>
      <c r="M14">
        <f t="shared" si="5"/>
        <v>1</v>
      </c>
      <c r="N14">
        <f t="shared" si="6"/>
        <v>1</v>
      </c>
      <c r="O14">
        <f t="shared" si="7"/>
        <v>1</v>
      </c>
      <c r="Q14">
        <f t="shared" si="8"/>
        <v>1</v>
      </c>
      <c r="R14" s="2">
        <f t="shared" si="9"/>
        <v>1</v>
      </c>
      <c r="S14">
        <f t="shared" si="10"/>
        <v>0</v>
      </c>
      <c r="T14" s="2">
        <f t="shared" si="11"/>
        <v>0</v>
      </c>
      <c r="U14">
        <f t="shared" si="12"/>
        <v>0</v>
      </c>
      <c r="V14" s="2">
        <f t="shared" si="13"/>
        <v>0</v>
      </c>
      <c r="W14">
        <f t="shared" si="14"/>
        <v>0</v>
      </c>
      <c r="X14" s="2">
        <f t="shared" si="15"/>
        <v>0</v>
      </c>
    </row>
    <row r="15" spans="1:24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G15" t="str">
        <f t="shared" si="0"/>
        <v>A</v>
      </c>
      <c r="H15">
        <f t="shared" si="1"/>
        <v>2177470</v>
      </c>
      <c r="I15">
        <f t="shared" si="2"/>
        <v>0</v>
      </c>
      <c r="J15">
        <f t="shared" si="3"/>
        <v>0</v>
      </c>
      <c r="K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Q15">
        <f t="shared" si="8"/>
        <v>1</v>
      </c>
      <c r="R15" s="2">
        <f t="shared" si="9"/>
        <v>0</v>
      </c>
      <c r="S15">
        <f t="shared" si="10"/>
        <v>0</v>
      </c>
      <c r="T15" s="2">
        <f t="shared" si="11"/>
        <v>0</v>
      </c>
      <c r="U15">
        <f t="shared" si="12"/>
        <v>0</v>
      </c>
      <c r="V15" s="2">
        <f t="shared" si="13"/>
        <v>0</v>
      </c>
      <c r="W15">
        <f t="shared" si="14"/>
        <v>0</v>
      </c>
      <c r="X15" s="2">
        <f t="shared" si="15"/>
        <v>0</v>
      </c>
    </row>
    <row r="16" spans="1:24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G16" t="str">
        <f t="shared" si="0"/>
        <v>A</v>
      </c>
      <c r="H16">
        <f t="shared" si="1"/>
        <v>5134027</v>
      </c>
      <c r="I16">
        <f t="shared" si="2"/>
        <v>0</v>
      </c>
      <c r="J16">
        <f t="shared" si="3"/>
        <v>0</v>
      </c>
      <c r="K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Q16">
        <f t="shared" si="8"/>
        <v>1</v>
      </c>
      <c r="R16" s="2">
        <f t="shared" si="9"/>
        <v>0</v>
      </c>
      <c r="S16">
        <f t="shared" si="10"/>
        <v>0</v>
      </c>
      <c r="T16" s="2">
        <f t="shared" si="11"/>
        <v>0</v>
      </c>
      <c r="U16">
        <f t="shared" si="12"/>
        <v>0</v>
      </c>
      <c r="V16" s="2">
        <f t="shared" si="13"/>
        <v>0</v>
      </c>
      <c r="W16">
        <f t="shared" si="14"/>
        <v>0</v>
      </c>
      <c r="X16" s="2">
        <f t="shared" si="15"/>
        <v>0</v>
      </c>
    </row>
    <row r="17" spans="1:24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G17" t="str">
        <f t="shared" si="0"/>
        <v>C</v>
      </c>
      <c r="H17">
        <f t="shared" si="1"/>
        <v>0</v>
      </c>
      <c r="I17">
        <f t="shared" si="2"/>
        <v>0</v>
      </c>
      <c r="J17">
        <f t="shared" si="3"/>
        <v>2728601</v>
      </c>
      <c r="K17">
        <f t="shared" si="4"/>
        <v>0</v>
      </c>
      <c r="M17">
        <f t="shared" si="5"/>
        <v>1</v>
      </c>
      <c r="N17">
        <f t="shared" si="6"/>
        <v>1</v>
      </c>
      <c r="O17">
        <f t="shared" si="7"/>
        <v>1</v>
      </c>
      <c r="Q17">
        <f t="shared" si="8"/>
        <v>0</v>
      </c>
      <c r="R17" s="2">
        <f t="shared" si="9"/>
        <v>0</v>
      </c>
      <c r="S17">
        <f t="shared" si="10"/>
        <v>0</v>
      </c>
      <c r="T17" s="2">
        <f t="shared" si="11"/>
        <v>0</v>
      </c>
      <c r="U17">
        <f t="shared" si="12"/>
        <v>1</v>
      </c>
      <c r="V17" s="2">
        <f t="shared" si="13"/>
        <v>1</v>
      </c>
      <c r="W17">
        <f t="shared" si="14"/>
        <v>0</v>
      </c>
      <c r="X17" s="2">
        <f t="shared" si="15"/>
        <v>0</v>
      </c>
    </row>
    <row r="18" spans="1:24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G18" t="str">
        <f t="shared" si="0"/>
        <v>A</v>
      </c>
      <c r="H18">
        <f t="shared" si="1"/>
        <v>5009321</v>
      </c>
      <c r="I18">
        <f t="shared" si="2"/>
        <v>0</v>
      </c>
      <c r="J18">
        <f t="shared" si="3"/>
        <v>0</v>
      </c>
      <c r="K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Q18">
        <f t="shared" si="8"/>
        <v>1</v>
      </c>
      <c r="R18" s="2">
        <f t="shared" si="9"/>
        <v>0</v>
      </c>
      <c r="S18">
        <f t="shared" si="10"/>
        <v>0</v>
      </c>
      <c r="T18" s="2">
        <f t="shared" si="11"/>
        <v>0</v>
      </c>
      <c r="U18">
        <f t="shared" si="12"/>
        <v>0</v>
      </c>
      <c r="V18" s="2">
        <f t="shared" si="13"/>
        <v>0</v>
      </c>
      <c r="W18">
        <f t="shared" si="14"/>
        <v>0</v>
      </c>
      <c r="X18" s="2">
        <f t="shared" si="15"/>
        <v>0</v>
      </c>
    </row>
    <row r="19" spans="1:24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G19" t="str">
        <f t="shared" si="0"/>
        <v>D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2729291</v>
      </c>
      <c r="M19">
        <f t="shared" si="5"/>
        <v>0</v>
      </c>
      <c r="N19">
        <f t="shared" si="6"/>
        <v>0</v>
      </c>
      <c r="O19">
        <f t="shared" si="7"/>
        <v>0</v>
      </c>
      <c r="Q19">
        <f t="shared" si="8"/>
        <v>0</v>
      </c>
      <c r="R19" s="2">
        <f t="shared" si="9"/>
        <v>0</v>
      </c>
      <c r="S19">
        <f t="shared" si="10"/>
        <v>0</v>
      </c>
      <c r="T19" s="2">
        <f t="shared" si="11"/>
        <v>0</v>
      </c>
      <c r="U19">
        <f t="shared" si="12"/>
        <v>0</v>
      </c>
      <c r="V19" s="2">
        <f t="shared" si="13"/>
        <v>0</v>
      </c>
      <c r="W19">
        <f t="shared" si="14"/>
        <v>1</v>
      </c>
      <c r="X19" s="2">
        <f t="shared" si="15"/>
        <v>0</v>
      </c>
    </row>
    <row r="20" spans="1:24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G20" t="str">
        <f t="shared" si="0"/>
        <v>C</v>
      </c>
      <c r="H20">
        <f t="shared" si="1"/>
        <v>0</v>
      </c>
      <c r="I20">
        <f t="shared" si="2"/>
        <v>0</v>
      </c>
      <c r="J20">
        <f t="shared" si="3"/>
        <v>6175874</v>
      </c>
      <c r="K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Q20">
        <f t="shared" si="8"/>
        <v>0</v>
      </c>
      <c r="R20" s="2">
        <f t="shared" si="9"/>
        <v>0</v>
      </c>
      <c r="S20">
        <f t="shared" si="10"/>
        <v>0</v>
      </c>
      <c r="T20" s="2">
        <f t="shared" si="11"/>
        <v>0</v>
      </c>
      <c r="U20">
        <f t="shared" si="12"/>
        <v>1</v>
      </c>
      <c r="V20" s="2">
        <f t="shared" si="13"/>
        <v>0</v>
      </c>
      <c r="W20">
        <f t="shared" si="14"/>
        <v>0</v>
      </c>
      <c r="X20" s="2">
        <f t="shared" si="15"/>
        <v>0</v>
      </c>
    </row>
    <row r="21" spans="1:24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G21" t="str">
        <f t="shared" si="0"/>
        <v>C</v>
      </c>
      <c r="H21">
        <f t="shared" si="1"/>
        <v>0</v>
      </c>
      <c r="I21">
        <f t="shared" si="2"/>
        <v>0</v>
      </c>
      <c r="J21">
        <f t="shared" si="3"/>
        <v>3008890</v>
      </c>
      <c r="K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Q21">
        <f t="shared" si="8"/>
        <v>0</v>
      </c>
      <c r="R21" s="2">
        <f t="shared" si="9"/>
        <v>0</v>
      </c>
      <c r="S21">
        <f t="shared" si="10"/>
        <v>0</v>
      </c>
      <c r="T21" s="2">
        <f t="shared" si="11"/>
        <v>0</v>
      </c>
      <c r="U21">
        <f t="shared" si="12"/>
        <v>1</v>
      </c>
      <c r="V21" s="2">
        <f t="shared" si="13"/>
        <v>0</v>
      </c>
      <c r="W21">
        <f t="shared" si="14"/>
        <v>0</v>
      </c>
      <c r="X21" s="2">
        <f t="shared" si="15"/>
        <v>0</v>
      </c>
    </row>
    <row r="22" spans="1:24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G22" t="str">
        <f t="shared" si="0"/>
        <v>A</v>
      </c>
      <c r="H22">
        <f t="shared" si="1"/>
        <v>4752576</v>
      </c>
      <c r="I22">
        <f t="shared" si="2"/>
        <v>0</v>
      </c>
      <c r="J22">
        <f t="shared" si="3"/>
        <v>0</v>
      </c>
      <c r="K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Q22">
        <f t="shared" si="8"/>
        <v>1</v>
      </c>
      <c r="R22" s="2">
        <f t="shared" si="9"/>
        <v>0</v>
      </c>
      <c r="S22">
        <f t="shared" si="10"/>
        <v>0</v>
      </c>
      <c r="T22" s="2">
        <f t="shared" si="11"/>
        <v>0</v>
      </c>
      <c r="U22">
        <f t="shared" si="12"/>
        <v>0</v>
      </c>
      <c r="V22" s="2">
        <f t="shared" si="13"/>
        <v>0</v>
      </c>
      <c r="W22">
        <f t="shared" si="14"/>
        <v>0</v>
      </c>
      <c r="X22" s="2">
        <f t="shared" si="15"/>
        <v>0</v>
      </c>
    </row>
    <row r="23" spans="1:24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G23" t="str">
        <f t="shared" si="0"/>
        <v>B</v>
      </c>
      <c r="H23">
        <f t="shared" si="1"/>
        <v>0</v>
      </c>
      <c r="I23">
        <f t="shared" si="2"/>
        <v>1434562</v>
      </c>
      <c r="J23">
        <f t="shared" si="3"/>
        <v>0</v>
      </c>
      <c r="K23">
        <f t="shared" si="4"/>
        <v>0</v>
      </c>
      <c r="M23">
        <f t="shared" si="5"/>
        <v>1</v>
      </c>
      <c r="N23">
        <f t="shared" si="6"/>
        <v>1</v>
      </c>
      <c r="O23">
        <f t="shared" si="7"/>
        <v>1</v>
      </c>
      <c r="Q23">
        <f t="shared" si="8"/>
        <v>0</v>
      </c>
      <c r="R23" s="2">
        <f t="shared" si="9"/>
        <v>0</v>
      </c>
      <c r="S23">
        <f t="shared" si="10"/>
        <v>1</v>
      </c>
      <c r="T23" s="2">
        <f t="shared" si="11"/>
        <v>1</v>
      </c>
      <c r="U23">
        <f t="shared" si="12"/>
        <v>0</v>
      </c>
      <c r="V23" s="2">
        <f t="shared" si="13"/>
        <v>0</v>
      </c>
      <c r="W23">
        <f t="shared" si="14"/>
        <v>0</v>
      </c>
      <c r="X23" s="2">
        <f t="shared" si="15"/>
        <v>0</v>
      </c>
    </row>
    <row r="24" spans="1:24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G24" t="str">
        <f t="shared" si="0"/>
        <v>B</v>
      </c>
      <c r="H24">
        <f t="shared" si="1"/>
        <v>0</v>
      </c>
      <c r="I24">
        <f t="shared" si="2"/>
        <v>4505451</v>
      </c>
      <c r="J24">
        <f t="shared" si="3"/>
        <v>0</v>
      </c>
      <c r="K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Q24">
        <f t="shared" si="8"/>
        <v>0</v>
      </c>
      <c r="R24" s="2">
        <f t="shared" si="9"/>
        <v>0</v>
      </c>
      <c r="S24">
        <f t="shared" si="10"/>
        <v>1</v>
      </c>
      <c r="T24" s="2">
        <f t="shared" si="11"/>
        <v>0</v>
      </c>
      <c r="U24">
        <f t="shared" si="12"/>
        <v>0</v>
      </c>
      <c r="V24" s="2">
        <f t="shared" si="13"/>
        <v>0</v>
      </c>
      <c r="W24">
        <f t="shared" si="14"/>
        <v>0</v>
      </c>
      <c r="X24" s="2">
        <f t="shared" si="15"/>
        <v>0</v>
      </c>
    </row>
    <row r="25" spans="1:24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G25" t="str">
        <f t="shared" si="0"/>
        <v>C</v>
      </c>
      <c r="H25">
        <f t="shared" si="1"/>
        <v>0</v>
      </c>
      <c r="I25">
        <f t="shared" si="2"/>
        <v>0</v>
      </c>
      <c r="J25">
        <f t="shared" si="3"/>
        <v>1327364</v>
      </c>
      <c r="K25">
        <f t="shared" si="4"/>
        <v>0</v>
      </c>
      <c r="M25">
        <f t="shared" si="5"/>
        <v>1</v>
      </c>
      <c r="N25">
        <f t="shared" si="6"/>
        <v>1</v>
      </c>
      <c r="O25">
        <f t="shared" si="7"/>
        <v>1</v>
      </c>
      <c r="Q25">
        <f t="shared" si="8"/>
        <v>0</v>
      </c>
      <c r="R25" s="2">
        <f t="shared" si="9"/>
        <v>0</v>
      </c>
      <c r="S25">
        <f t="shared" si="10"/>
        <v>0</v>
      </c>
      <c r="T25" s="2">
        <f t="shared" si="11"/>
        <v>0</v>
      </c>
      <c r="U25">
        <f t="shared" si="12"/>
        <v>1</v>
      </c>
      <c r="V25" s="2">
        <f t="shared" si="13"/>
        <v>1</v>
      </c>
      <c r="W25">
        <f t="shared" si="14"/>
        <v>0</v>
      </c>
      <c r="X25" s="2">
        <f t="shared" si="15"/>
        <v>0</v>
      </c>
    </row>
    <row r="26" spans="1:24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G26" t="str">
        <f t="shared" si="0"/>
        <v>B</v>
      </c>
      <c r="H26">
        <f t="shared" si="1"/>
        <v>0</v>
      </c>
      <c r="I26">
        <f t="shared" si="2"/>
        <v>884947</v>
      </c>
      <c r="J26">
        <f t="shared" si="3"/>
        <v>0</v>
      </c>
      <c r="K26">
        <f t="shared" si="4"/>
        <v>0</v>
      </c>
      <c r="M26">
        <f t="shared" si="5"/>
        <v>1</v>
      </c>
      <c r="N26">
        <f t="shared" si="6"/>
        <v>1</v>
      </c>
      <c r="O26">
        <f t="shared" si="7"/>
        <v>1</v>
      </c>
      <c r="Q26">
        <f t="shared" si="8"/>
        <v>0</v>
      </c>
      <c r="R26" s="2">
        <f t="shared" si="9"/>
        <v>0</v>
      </c>
      <c r="S26">
        <f t="shared" si="10"/>
        <v>1</v>
      </c>
      <c r="T26" s="2">
        <f t="shared" si="11"/>
        <v>1</v>
      </c>
      <c r="U26">
        <f t="shared" si="12"/>
        <v>0</v>
      </c>
      <c r="V26" s="2">
        <f t="shared" si="13"/>
        <v>0</v>
      </c>
      <c r="W26">
        <f t="shared" si="14"/>
        <v>0</v>
      </c>
      <c r="X26" s="2">
        <f t="shared" si="15"/>
        <v>0</v>
      </c>
    </row>
    <row r="27" spans="1:24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G27" t="str">
        <f t="shared" si="0"/>
        <v>C</v>
      </c>
      <c r="H27">
        <f t="shared" si="1"/>
        <v>0</v>
      </c>
      <c r="I27">
        <f t="shared" si="2"/>
        <v>0</v>
      </c>
      <c r="J27">
        <f t="shared" si="3"/>
        <v>2151563</v>
      </c>
      <c r="K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Q27">
        <f t="shared" si="8"/>
        <v>0</v>
      </c>
      <c r="R27" s="2">
        <f t="shared" si="9"/>
        <v>0</v>
      </c>
      <c r="S27">
        <f t="shared" si="10"/>
        <v>0</v>
      </c>
      <c r="T27" s="2">
        <f t="shared" si="11"/>
        <v>0</v>
      </c>
      <c r="U27">
        <f t="shared" si="12"/>
        <v>1</v>
      </c>
      <c r="V27" s="2">
        <f t="shared" si="13"/>
        <v>0</v>
      </c>
      <c r="W27">
        <f t="shared" si="14"/>
        <v>0</v>
      </c>
      <c r="X27" s="2">
        <f t="shared" si="15"/>
        <v>0</v>
      </c>
    </row>
    <row r="28" spans="1:24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G28" t="str">
        <f t="shared" si="0"/>
        <v>C</v>
      </c>
      <c r="H28">
        <f t="shared" si="1"/>
        <v>0</v>
      </c>
      <c r="I28">
        <f t="shared" si="2"/>
        <v>0</v>
      </c>
      <c r="J28">
        <f t="shared" si="3"/>
        <v>4709695</v>
      </c>
      <c r="K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Q28">
        <f t="shared" si="8"/>
        <v>0</v>
      </c>
      <c r="R28" s="2">
        <f t="shared" si="9"/>
        <v>0</v>
      </c>
      <c r="S28">
        <f t="shared" si="10"/>
        <v>0</v>
      </c>
      <c r="T28" s="2">
        <f t="shared" si="11"/>
        <v>0</v>
      </c>
      <c r="U28">
        <f t="shared" si="12"/>
        <v>1</v>
      </c>
      <c r="V28" s="2">
        <f t="shared" si="13"/>
        <v>0</v>
      </c>
      <c r="W28">
        <f t="shared" si="14"/>
        <v>0</v>
      </c>
      <c r="X28" s="2">
        <f t="shared" si="15"/>
        <v>0</v>
      </c>
    </row>
    <row r="29" spans="1:24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G29" t="str">
        <f t="shared" si="0"/>
        <v>D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5450595</v>
      </c>
      <c r="M29">
        <f t="shared" si="5"/>
        <v>0</v>
      </c>
      <c r="N29">
        <f t="shared" si="6"/>
        <v>0</v>
      </c>
      <c r="O29">
        <f t="shared" si="7"/>
        <v>0</v>
      </c>
      <c r="Q29">
        <f t="shared" si="8"/>
        <v>0</v>
      </c>
      <c r="R29" s="2">
        <f t="shared" si="9"/>
        <v>0</v>
      </c>
      <c r="S29">
        <f t="shared" si="10"/>
        <v>0</v>
      </c>
      <c r="T29" s="2">
        <f t="shared" si="11"/>
        <v>0</v>
      </c>
      <c r="U29">
        <f t="shared" si="12"/>
        <v>0</v>
      </c>
      <c r="V29" s="2">
        <f t="shared" si="13"/>
        <v>0</v>
      </c>
      <c r="W29">
        <f t="shared" si="14"/>
        <v>1</v>
      </c>
      <c r="X29" s="2">
        <f t="shared" si="15"/>
        <v>0</v>
      </c>
    </row>
    <row r="30" spans="1:24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G30" t="str">
        <f t="shared" si="0"/>
        <v>A</v>
      </c>
      <c r="H30">
        <f t="shared" si="1"/>
        <v>3703941</v>
      </c>
      <c r="I30">
        <f t="shared" si="2"/>
        <v>0</v>
      </c>
      <c r="J30">
        <f t="shared" si="3"/>
        <v>0</v>
      </c>
      <c r="K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Q30">
        <f t="shared" si="8"/>
        <v>1</v>
      </c>
      <c r="R30" s="2">
        <f t="shared" si="9"/>
        <v>0</v>
      </c>
      <c r="S30">
        <f t="shared" si="10"/>
        <v>0</v>
      </c>
      <c r="T30" s="2">
        <f t="shared" si="11"/>
        <v>0</v>
      </c>
      <c r="U30">
        <f t="shared" si="12"/>
        <v>0</v>
      </c>
      <c r="V30" s="2">
        <f t="shared" si="13"/>
        <v>0</v>
      </c>
      <c r="W30">
        <f t="shared" si="14"/>
        <v>0</v>
      </c>
      <c r="X30" s="2">
        <f t="shared" si="15"/>
        <v>0</v>
      </c>
    </row>
    <row r="31" spans="1:24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G31" t="str">
        <f t="shared" si="0"/>
        <v>C</v>
      </c>
      <c r="H31">
        <f t="shared" si="1"/>
        <v>0</v>
      </c>
      <c r="I31">
        <f t="shared" si="2"/>
        <v>0</v>
      </c>
      <c r="J31">
        <f t="shared" si="3"/>
        <v>5040530</v>
      </c>
      <c r="K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Q31">
        <f t="shared" si="8"/>
        <v>0</v>
      </c>
      <c r="R31" s="2">
        <f t="shared" si="9"/>
        <v>0</v>
      </c>
      <c r="S31">
        <f t="shared" si="10"/>
        <v>0</v>
      </c>
      <c r="T31" s="2">
        <f t="shared" si="11"/>
        <v>0</v>
      </c>
      <c r="U31">
        <f t="shared" si="12"/>
        <v>1</v>
      </c>
      <c r="V31" s="2">
        <f t="shared" si="13"/>
        <v>0</v>
      </c>
      <c r="W31">
        <f t="shared" si="14"/>
        <v>0</v>
      </c>
      <c r="X31" s="2">
        <f t="shared" si="15"/>
        <v>0</v>
      </c>
    </row>
    <row r="32" spans="1:24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G32" t="str">
        <f t="shared" si="0"/>
        <v>C</v>
      </c>
      <c r="H32">
        <f t="shared" si="1"/>
        <v>0</v>
      </c>
      <c r="I32">
        <f t="shared" si="2"/>
        <v>0</v>
      </c>
      <c r="J32">
        <f t="shared" si="3"/>
        <v>3754769</v>
      </c>
      <c r="K32">
        <f t="shared" si="4"/>
        <v>0</v>
      </c>
      <c r="M32">
        <f t="shared" si="5"/>
        <v>0</v>
      </c>
      <c r="N32">
        <f t="shared" si="6"/>
        <v>1</v>
      </c>
      <c r="O32">
        <f t="shared" si="7"/>
        <v>0</v>
      </c>
      <c r="Q32">
        <f t="shared" si="8"/>
        <v>0</v>
      </c>
      <c r="R32" s="2">
        <f t="shared" si="9"/>
        <v>0</v>
      </c>
      <c r="S32">
        <f t="shared" si="10"/>
        <v>0</v>
      </c>
      <c r="T32" s="2">
        <f t="shared" si="11"/>
        <v>0</v>
      </c>
      <c r="U32">
        <f t="shared" si="12"/>
        <v>1</v>
      </c>
      <c r="V32" s="2">
        <f t="shared" si="13"/>
        <v>0</v>
      </c>
      <c r="W32">
        <f t="shared" si="14"/>
        <v>0</v>
      </c>
      <c r="X32" s="2">
        <f t="shared" si="15"/>
        <v>0</v>
      </c>
    </row>
    <row r="33" spans="1:24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G33" t="str">
        <f t="shared" si="0"/>
        <v>D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2021024</v>
      </c>
      <c r="M33">
        <f t="shared" si="5"/>
        <v>1</v>
      </c>
      <c r="N33">
        <f t="shared" si="6"/>
        <v>1</v>
      </c>
      <c r="O33">
        <f t="shared" si="7"/>
        <v>1</v>
      </c>
      <c r="Q33">
        <f t="shared" si="8"/>
        <v>0</v>
      </c>
      <c r="R33" s="2">
        <f t="shared" si="9"/>
        <v>0</v>
      </c>
      <c r="S33">
        <f t="shared" si="10"/>
        <v>0</v>
      </c>
      <c r="T33" s="2">
        <f t="shared" si="11"/>
        <v>0</v>
      </c>
      <c r="U33">
        <f t="shared" si="12"/>
        <v>0</v>
      </c>
      <c r="V33" s="2">
        <f t="shared" si="13"/>
        <v>0</v>
      </c>
      <c r="W33">
        <f t="shared" si="14"/>
        <v>1</v>
      </c>
      <c r="X33" s="2">
        <f t="shared" si="15"/>
        <v>1</v>
      </c>
    </row>
    <row r="34" spans="1:24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G34" t="str">
        <f t="shared" si="0"/>
        <v>B</v>
      </c>
      <c r="H34">
        <f t="shared" si="1"/>
        <v>0</v>
      </c>
      <c r="I34">
        <f t="shared" si="2"/>
        <v>5856254</v>
      </c>
      <c r="J34">
        <f t="shared" si="3"/>
        <v>0</v>
      </c>
      <c r="K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Q34">
        <f t="shared" si="8"/>
        <v>0</v>
      </c>
      <c r="R34" s="2">
        <f t="shared" si="9"/>
        <v>0</v>
      </c>
      <c r="S34">
        <f t="shared" si="10"/>
        <v>1</v>
      </c>
      <c r="T34" s="2">
        <f t="shared" si="11"/>
        <v>0</v>
      </c>
      <c r="U34">
        <f t="shared" si="12"/>
        <v>0</v>
      </c>
      <c r="V34" s="2">
        <f t="shared" si="13"/>
        <v>0</v>
      </c>
      <c r="W34">
        <f t="shared" si="14"/>
        <v>0</v>
      </c>
      <c r="X34" s="2">
        <f t="shared" si="15"/>
        <v>0</v>
      </c>
    </row>
    <row r="35" spans="1:24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G35" t="str">
        <f t="shared" si="0"/>
        <v>C</v>
      </c>
      <c r="H35">
        <f t="shared" si="1"/>
        <v>0</v>
      </c>
      <c r="I35">
        <f t="shared" si="2"/>
        <v>0</v>
      </c>
      <c r="J35">
        <f t="shared" si="3"/>
        <v>158033</v>
      </c>
      <c r="K35">
        <f t="shared" si="4"/>
        <v>0</v>
      </c>
      <c r="M35">
        <f t="shared" si="5"/>
        <v>1</v>
      </c>
      <c r="N35">
        <f t="shared" si="6"/>
        <v>1</v>
      </c>
      <c r="O35">
        <f t="shared" si="7"/>
        <v>1</v>
      </c>
      <c r="Q35">
        <f t="shared" si="8"/>
        <v>0</v>
      </c>
      <c r="R35" s="2">
        <f t="shared" si="9"/>
        <v>0</v>
      </c>
      <c r="S35">
        <f t="shared" si="10"/>
        <v>0</v>
      </c>
      <c r="T35" s="2">
        <f t="shared" si="11"/>
        <v>0</v>
      </c>
      <c r="U35">
        <f t="shared" si="12"/>
        <v>1</v>
      </c>
      <c r="V35" s="2">
        <f t="shared" si="13"/>
        <v>1</v>
      </c>
      <c r="W35">
        <f t="shared" si="14"/>
        <v>0</v>
      </c>
      <c r="X35" s="2">
        <f t="shared" si="15"/>
        <v>0</v>
      </c>
    </row>
    <row r="36" spans="1:24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G36" t="str">
        <f t="shared" si="0"/>
        <v>C</v>
      </c>
      <c r="H36">
        <f t="shared" si="1"/>
        <v>0</v>
      </c>
      <c r="I36">
        <f t="shared" si="2"/>
        <v>0</v>
      </c>
      <c r="J36">
        <f t="shared" si="3"/>
        <v>4984142</v>
      </c>
      <c r="K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  <c r="Q36">
        <f t="shared" si="8"/>
        <v>0</v>
      </c>
      <c r="R36" s="2">
        <f t="shared" si="9"/>
        <v>0</v>
      </c>
      <c r="S36">
        <f t="shared" si="10"/>
        <v>0</v>
      </c>
      <c r="T36" s="2">
        <f t="shared" si="11"/>
        <v>0</v>
      </c>
      <c r="U36">
        <f t="shared" si="12"/>
        <v>1</v>
      </c>
      <c r="V36" s="2">
        <f t="shared" si="13"/>
        <v>0</v>
      </c>
      <c r="W36">
        <f t="shared" si="14"/>
        <v>0</v>
      </c>
      <c r="X36" s="2">
        <f t="shared" si="15"/>
        <v>0</v>
      </c>
    </row>
    <row r="37" spans="1:24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G37" t="str">
        <f t="shared" si="0"/>
        <v>B</v>
      </c>
      <c r="H37">
        <f t="shared" si="1"/>
        <v>0</v>
      </c>
      <c r="I37">
        <f t="shared" si="2"/>
        <v>3653434</v>
      </c>
      <c r="J37">
        <f t="shared" si="3"/>
        <v>0</v>
      </c>
      <c r="K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  <c r="Q37">
        <f t="shared" si="8"/>
        <v>0</v>
      </c>
      <c r="R37" s="2">
        <f t="shared" si="9"/>
        <v>0</v>
      </c>
      <c r="S37">
        <f t="shared" si="10"/>
        <v>1</v>
      </c>
      <c r="T37" s="2">
        <f t="shared" si="11"/>
        <v>0</v>
      </c>
      <c r="U37">
        <f t="shared" si="12"/>
        <v>0</v>
      </c>
      <c r="V37" s="2">
        <f t="shared" si="13"/>
        <v>0</v>
      </c>
      <c r="W37">
        <f t="shared" si="14"/>
        <v>0</v>
      </c>
      <c r="X37" s="2">
        <f t="shared" si="15"/>
        <v>0</v>
      </c>
    </row>
    <row r="38" spans="1:24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G38" t="str">
        <f t="shared" si="0"/>
        <v>A</v>
      </c>
      <c r="H38">
        <f t="shared" si="1"/>
        <v>2921428</v>
      </c>
      <c r="I38">
        <f t="shared" si="2"/>
        <v>0</v>
      </c>
      <c r="J38">
        <f t="shared" si="3"/>
        <v>0</v>
      </c>
      <c r="K3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  <c r="Q38">
        <f t="shared" si="8"/>
        <v>1</v>
      </c>
      <c r="R38" s="2">
        <f t="shared" si="9"/>
        <v>0</v>
      </c>
      <c r="S38">
        <f t="shared" si="10"/>
        <v>0</v>
      </c>
      <c r="T38" s="2">
        <f t="shared" si="11"/>
        <v>0</v>
      </c>
      <c r="U38">
        <f t="shared" si="12"/>
        <v>0</v>
      </c>
      <c r="V38" s="2">
        <f t="shared" si="13"/>
        <v>0</v>
      </c>
      <c r="W38">
        <f t="shared" si="14"/>
        <v>0</v>
      </c>
      <c r="X38" s="2">
        <f t="shared" si="15"/>
        <v>0</v>
      </c>
    </row>
    <row r="39" spans="1:24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G39" t="str">
        <f t="shared" si="0"/>
        <v>B</v>
      </c>
      <c r="H39">
        <f t="shared" si="1"/>
        <v>0</v>
      </c>
      <c r="I39">
        <f t="shared" si="2"/>
        <v>3286803</v>
      </c>
      <c r="J39">
        <f t="shared" si="3"/>
        <v>0</v>
      </c>
      <c r="K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Q39">
        <f t="shared" si="8"/>
        <v>0</v>
      </c>
      <c r="R39" s="2">
        <f t="shared" si="9"/>
        <v>0</v>
      </c>
      <c r="S39">
        <f t="shared" si="10"/>
        <v>1</v>
      </c>
      <c r="T39" s="2">
        <f t="shared" si="11"/>
        <v>0</v>
      </c>
      <c r="U39">
        <f t="shared" si="12"/>
        <v>0</v>
      </c>
      <c r="V39" s="2">
        <f t="shared" si="13"/>
        <v>0</v>
      </c>
      <c r="W39">
        <f t="shared" si="14"/>
        <v>0</v>
      </c>
      <c r="X39" s="2">
        <f t="shared" si="15"/>
        <v>0</v>
      </c>
    </row>
    <row r="40" spans="1:24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G40" t="str">
        <f t="shared" si="0"/>
        <v>D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1063625</v>
      </c>
      <c r="M40">
        <f t="shared" si="5"/>
        <v>1</v>
      </c>
      <c r="N40">
        <f t="shared" si="6"/>
        <v>1</v>
      </c>
      <c r="O40">
        <f t="shared" si="7"/>
        <v>1</v>
      </c>
      <c r="Q40">
        <f t="shared" si="8"/>
        <v>0</v>
      </c>
      <c r="R40" s="2">
        <f t="shared" si="9"/>
        <v>0</v>
      </c>
      <c r="S40">
        <f t="shared" si="10"/>
        <v>0</v>
      </c>
      <c r="T40" s="2">
        <f t="shared" si="11"/>
        <v>0</v>
      </c>
      <c r="U40">
        <f t="shared" si="12"/>
        <v>0</v>
      </c>
      <c r="V40" s="2">
        <f t="shared" si="13"/>
        <v>0</v>
      </c>
      <c r="W40">
        <f t="shared" si="14"/>
        <v>1</v>
      </c>
      <c r="X40" s="2">
        <f t="shared" si="15"/>
        <v>1</v>
      </c>
    </row>
    <row r="41" spans="1:24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G41" t="str">
        <f t="shared" si="0"/>
        <v>A</v>
      </c>
      <c r="H41">
        <f t="shared" si="1"/>
        <v>2270638</v>
      </c>
      <c r="I41">
        <f t="shared" si="2"/>
        <v>0</v>
      </c>
      <c r="J41">
        <f t="shared" si="3"/>
        <v>0</v>
      </c>
      <c r="K41">
        <f t="shared" si="4"/>
        <v>0</v>
      </c>
      <c r="M41">
        <f t="shared" si="5"/>
        <v>1</v>
      </c>
      <c r="N41">
        <f t="shared" si="6"/>
        <v>1</v>
      </c>
      <c r="O41">
        <f t="shared" si="7"/>
        <v>1</v>
      </c>
      <c r="Q41">
        <f t="shared" si="8"/>
        <v>1</v>
      </c>
      <c r="R41" s="2">
        <f t="shared" si="9"/>
        <v>1</v>
      </c>
      <c r="S41">
        <f t="shared" si="10"/>
        <v>0</v>
      </c>
      <c r="T41" s="2">
        <f t="shared" si="11"/>
        <v>0</v>
      </c>
      <c r="U41">
        <f t="shared" si="12"/>
        <v>0</v>
      </c>
      <c r="V41" s="2">
        <f t="shared" si="13"/>
        <v>0</v>
      </c>
      <c r="W41">
        <f t="shared" si="14"/>
        <v>0</v>
      </c>
      <c r="X41" s="2">
        <f t="shared" si="15"/>
        <v>0</v>
      </c>
    </row>
    <row r="42" spans="1:24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G42" t="str">
        <f t="shared" si="0"/>
        <v>D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4318105</v>
      </c>
      <c r="M42">
        <f t="shared" si="5"/>
        <v>0</v>
      </c>
      <c r="N42">
        <f t="shared" si="6"/>
        <v>0</v>
      </c>
      <c r="O42">
        <f t="shared" si="7"/>
        <v>0</v>
      </c>
      <c r="Q42">
        <f t="shared" si="8"/>
        <v>0</v>
      </c>
      <c r="R42" s="2">
        <f t="shared" si="9"/>
        <v>0</v>
      </c>
      <c r="S42">
        <f t="shared" si="10"/>
        <v>0</v>
      </c>
      <c r="T42" s="2">
        <f t="shared" si="11"/>
        <v>0</v>
      </c>
      <c r="U42">
        <f t="shared" si="12"/>
        <v>0</v>
      </c>
      <c r="V42" s="2">
        <f t="shared" si="13"/>
        <v>0</v>
      </c>
      <c r="W42">
        <f t="shared" si="14"/>
        <v>1</v>
      </c>
      <c r="X42" s="2">
        <f t="shared" si="15"/>
        <v>0</v>
      </c>
    </row>
    <row r="43" spans="1:24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G43" t="str">
        <f t="shared" si="0"/>
        <v>B</v>
      </c>
      <c r="H43">
        <f t="shared" si="1"/>
        <v>0</v>
      </c>
      <c r="I43">
        <f t="shared" si="2"/>
        <v>4544199</v>
      </c>
      <c r="J43">
        <f t="shared" si="3"/>
        <v>0</v>
      </c>
      <c r="K4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  <c r="Q43">
        <f t="shared" si="8"/>
        <v>0</v>
      </c>
      <c r="R43" s="2">
        <f t="shared" si="9"/>
        <v>0</v>
      </c>
      <c r="S43">
        <f t="shared" si="10"/>
        <v>1</v>
      </c>
      <c r="T43" s="2">
        <f t="shared" si="11"/>
        <v>0</v>
      </c>
      <c r="U43">
        <f t="shared" si="12"/>
        <v>0</v>
      </c>
      <c r="V43" s="2">
        <f t="shared" si="13"/>
        <v>0</v>
      </c>
      <c r="W43">
        <f t="shared" si="14"/>
        <v>0</v>
      </c>
      <c r="X43" s="2">
        <f t="shared" si="15"/>
        <v>0</v>
      </c>
    </row>
    <row r="44" spans="1:24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G44" t="str">
        <f t="shared" si="0"/>
        <v>D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5125651</v>
      </c>
      <c r="M44">
        <f t="shared" si="5"/>
        <v>0</v>
      </c>
      <c r="N44">
        <f t="shared" si="6"/>
        <v>0</v>
      </c>
      <c r="O44">
        <f t="shared" si="7"/>
        <v>0</v>
      </c>
      <c r="Q44">
        <f t="shared" si="8"/>
        <v>0</v>
      </c>
      <c r="R44" s="2">
        <f t="shared" si="9"/>
        <v>0</v>
      </c>
      <c r="S44">
        <f t="shared" si="10"/>
        <v>0</v>
      </c>
      <c r="T44" s="2">
        <f t="shared" si="11"/>
        <v>0</v>
      </c>
      <c r="U44">
        <f t="shared" si="12"/>
        <v>0</v>
      </c>
      <c r="V44" s="2">
        <f t="shared" si="13"/>
        <v>0</v>
      </c>
      <c r="W44">
        <f t="shared" si="14"/>
        <v>1</v>
      </c>
      <c r="X44" s="2">
        <f t="shared" si="15"/>
        <v>0</v>
      </c>
    </row>
    <row r="45" spans="1:24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G45" t="str">
        <f t="shared" si="0"/>
        <v>C</v>
      </c>
      <c r="H45">
        <f t="shared" si="1"/>
        <v>0</v>
      </c>
      <c r="I45">
        <f t="shared" si="2"/>
        <v>0</v>
      </c>
      <c r="J45">
        <f t="shared" si="3"/>
        <v>1673241</v>
      </c>
      <c r="K45">
        <f t="shared" si="4"/>
        <v>0</v>
      </c>
      <c r="M45">
        <f t="shared" si="5"/>
        <v>1</v>
      </c>
      <c r="N45">
        <f t="shared" si="6"/>
        <v>1</v>
      </c>
      <c r="O45">
        <f t="shared" si="7"/>
        <v>1</v>
      </c>
      <c r="Q45">
        <f t="shared" si="8"/>
        <v>0</v>
      </c>
      <c r="R45" s="2">
        <f t="shared" si="9"/>
        <v>0</v>
      </c>
      <c r="S45">
        <f t="shared" si="10"/>
        <v>0</v>
      </c>
      <c r="T45" s="2">
        <f t="shared" si="11"/>
        <v>0</v>
      </c>
      <c r="U45">
        <f t="shared" si="12"/>
        <v>1</v>
      </c>
      <c r="V45" s="2">
        <f t="shared" si="13"/>
        <v>1</v>
      </c>
      <c r="W45">
        <f t="shared" si="14"/>
        <v>0</v>
      </c>
      <c r="X45" s="2">
        <f t="shared" si="15"/>
        <v>0</v>
      </c>
    </row>
    <row r="46" spans="1:24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G46" t="str">
        <f t="shared" si="0"/>
        <v>B</v>
      </c>
      <c r="H46">
        <f t="shared" si="1"/>
        <v>0</v>
      </c>
      <c r="I46">
        <f t="shared" si="2"/>
        <v>2257874</v>
      </c>
      <c r="J46">
        <f t="shared" si="3"/>
        <v>0</v>
      </c>
      <c r="K46">
        <f t="shared" si="4"/>
        <v>0</v>
      </c>
      <c r="M46">
        <f t="shared" si="5"/>
        <v>1</v>
      </c>
      <c r="N46">
        <f t="shared" si="6"/>
        <v>1</v>
      </c>
      <c r="O46">
        <f t="shared" si="7"/>
        <v>1</v>
      </c>
      <c r="Q46">
        <f t="shared" si="8"/>
        <v>0</v>
      </c>
      <c r="R46" s="2">
        <f t="shared" si="9"/>
        <v>0</v>
      </c>
      <c r="S46">
        <f t="shared" si="10"/>
        <v>1</v>
      </c>
      <c r="T46" s="2">
        <f t="shared" si="11"/>
        <v>1</v>
      </c>
      <c r="U46">
        <f t="shared" si="12"/>
        <v>0</v>
      </c>
      <c r="V46" s="2">
        <f t="shared" si="13"/>
        <v>0</v>
      </c>
      <c r="W46">
        <f t="shared" si="14"/>
        <v>0</v>
      </c>
      <c r="X46" s="2">
        <f t="shared" si="15"/>
        <v>0</v>
      </c>
    </row>
    <row r="47" spans="1:24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G47" t="str">
        <f t="shared" si="0"/>
        <v>C</v>
      </c>
      <c r="H47">
        <f t="shared" si="1"/>
        <v>0</v>
      </c>
      <c r="I47">
        <f t="shared" si="2"/>
        <v>0</v>
      </c>
      <c r="J47">
        <f t="shared" si="3"/>
        <v>286380</v>
      </c>
      <c r="K47">
        <f t="shared" si="4"/>
        <v>0</v>
      </c>
      <c r="M47">
        <f t="shared" si="5"/>
        <v>1</v>
      </c>
      <c r="N47">
        <f t="shared" si="6"/>
        <v>1</v>
      </c>
      <c r="O47">
        <f t="shared" si="7"/>
        <v>1</v>
      </c>
      <c r="Q47">
        <f t="shared" si="8"/>
        <v>0</v>
      </c>
      <c r="R47" s="2">
        <f t="shared" si="9"/>
        <v>0</v>
      </c>
      <c r="S47">
        <f t="shared" si="10"/>
        <v>0</v>
      </c>
      <c r="T47" s="2">
        <f t="shared" si="11"/>
        <v>0</v>
      </c>
      <c r="U47">
        <f t="shared" si="12"/>
        <v>1</v>
      </c>
      <c r="V47" s="2">
        <f t="shared" si="13"/>
        <v>1</v>
      </c>
      <c r="W47">
        <f t="shared" si="14"/>
        <v>0</v>
      </c>
      <c r="X47" s="2">
        <f t="shared" si="15"/>
        <v>0</v>
      </c>
    </row>
    <row r="48" spans="1:24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G48" t="str">
        <f t="shared" si="0"/>
        <v>B</v>
      </c>
      <c r="H48">
        <f t="shared" si="1"/>
        <v>0</v>
      </c>
      <c r="I48">
        <f t="shared" si="2"/>
        <v>2503710</v>
      </c>
      <c r="J48">
        <f t="shared" si="3"/>
        <v>0</v>
      </c>
      <c r="K48">
        <f t="shared" si="4"/>
        <v>0</v>
      </c>
      <c r="M48">
        <f t="shared" si="5"/>
        <v>1</v>
      </c>
      <c r="N48">
        <f t="shared" si="6"/>
        <v>1</v>
      </c>
      <c r="O48">
        <f t="shared" si="7"/>
        <v>1</v>
      </c>
      <c r="Q48">
        <f t="shared" si="8"/>
        <v>0</v>
      </c>
      <c r="R48" s="2">
        <f t="shared" si="9"/>
        <v>0</v>
      </c>
      <c r="S48">
        <f t="shared" si="10"/>
        <v>1</v>
      </c>
      <c r="T48" s="2">
        <f t="shared" si="11"/>
        <v>1</v>
      </c>
      <c r="U48">
        <f t="shared" si="12"/>
        <v>0</v>
      </c>
      <c r="V48" s="2">
        <f t="shared" si="13"/>
        <v>0</v>
      </c>
      <c r="W48">
        <f t="shared" si="14"/>
        <v>0</v>
      </c>
      <c r="X48" s="2">
        <f t="shared" si="15"/>
        <v>0</v>
      </c>
    </row>
    <row r="49" spans="1:24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G49" t="str">
        <f t="shared" si="0"/>
        <v>C</v>
      </c>
      <c r="H49">
        <f t="shared" si="1"/>
        <v>0</v>
      </c>
      <c r="I49">
        <f t="shared" si="2"/>
        <v>0</v>
      </c>
      <c r="J49">
        <f t="shared" si="3"/>
        <v>5369399</v>
      </c>
      <c r="K49">
        <f t="shared" si="4"/>
        <v>0</v>
      </c>
      <c r="M49">
        <f t="shared" si="5"/>
        <v>1</v>
      </c>
      <c r="N49">
        <f t="shared" si="6"/>
        <v>1</v>
      </c>
      <c r="O49">
        <f t="shared" si="7"/>
        <v>1</v>
      </c>
      <c r="Q49">
        <f t="shared" si="8"/>
        <v>0</v>
      </c>
      <c r="R49" s="2">
        <f t="shared" si="9"/>
        <v>0</v>
      </c>
      <c r="S49">
        <f t="shared" si="10"/>
        <v>0</v>
      </c>
      <c r="T49" s="2">
        <f t="shared" si="11"/>
        <v>0</v>
      </c>
      <c r="U49">
        <f t="shared" si="12"/>
        <v>1</v>
      </c>
      <c r="V49" s="2">
        <f t="shared" si="13"/>
        <v>1</v>
      </c>
      <c r="W49">
        <f t="shared" si="14"/>
        <v>0</v>
      </c>
      <c r="X49" s="2">
        <f t="shared" si="15"/>
        <v>0</v>
      </c>
    </row>
    <row r="50" spans="1:24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G50" t="str">
        <f t="shared" si="0"/>
        <v>C</v>
      </c>
      <c r="H50">
        <f t="shared" si="1"/>
        <v>0</v>
      </c>
      <c r="I50">
        <f t="shared" si="2"/>
        <v>0</v>
      </c>
      <c r="J50">
        <f t="shared" si="3"/>
        <v>516909</v>
      </c>
      <c r="K50">
        <f t="shared" si="4"/>
        <v>0</v>
      </c>
      <c r="M50">
        <f t="shared" si="5"/>
        <v>1</v>
      </c>
      <c r="N50">
        <f t="shared" si="6"/>
        <v>1</v>
      </c>
      <c r="O50">
        <f t="shared" si="7"/>
        <v>1</v>
      </c>
      <c r="Q50">
        <f t="shared" si="8"/>
        <v>0</v>
      </c>
      <c r="R50" s="2">
        <f t="shared" si="9"/>
        <v>0</v>
      </c>
      <c r="S50">
        <f t="shared" si="10"/>
        <v>0</v>
      </c>
      <c r="T50" s="2">
        <f t="shared" si="11"/>
        <v>0</v>
      </c>
      <c r="U50">
        <f t="shared" si="12"/>
        <v>1</v>
      </c>
      <c r="V50" s="2">
        <f t="shared" si="13"/>
        <v>1</v>
      </c>
      <c r="W50">
        <f t="shared" si="14"/>
        <v>0</v>
      </c>
      <c r="X50" s="2">
        <f t="shared" si="15"/>
        <v>0</v>
      </c>
    </row>
    <row r="51" spans="1:24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G51" t="str">
        <f t="shared" si="0"/>
        <v>B</v>
      </c>
      <c r="H51">
        <f t="shared" si="1"/>
        <v>0</v>
      </c>
      <c r="I51">
        <f t="shared" si="2"/>
        <v>5119414</v>
      </c>
      <c r="J51">
        <f t="shared" si="3"/>
        <v>0</v>
      </c>
      <c r="K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Q51">
        <f t="shared" si="8"/>
        <v>0</v>
      </c>
      <c r="R51" s="2">
        <f t="shared" si="9"/>
        <v>0</v>
      </c>
      <c r="S51">
        <f t="shared" si="10"/>
        <v>1</v>
      </c>
      <c r="T51" s="2">
        <f t="shared" si="11"/>
        <v>0</v>
      </c>
      <c r="U51">
        <f t="shared" si="12"/>
        <v>0</v>
      </c>
      <c r="V51" s="2">
        <f t="shared" si="13"/>
        <v>0</v>
      </c>
      <c r="W51">
        <f t="shared" si="14"/>
        <v>0</v>
      </c>
      <c r="X51" s="2">
        <f t="shared" si="15"/>
        <v>0</v>
      </c>
    </row>
    <row r="52" spans="1:24" x14ac:dyDescent="0.25">
      <c r="R52">
        <f>SUM(R2:R51)</f>
        <v>3</v>
      </c>
      <c r="T52">
        <f>SUM(T2:T51)</f>
        <v>4</v>
      </c>
      <c r="V52">
        <f>SUM(V2:V51)</f>
        <v>8</v>
      </c>
      <c r="X52">
        <f>SUM(X2:X51)</f>
        <v>4</v>
      </c>
    </row>
    <row r="53" spans="1:24" x14ac:dyDescent="0.25">
      <c r="H53" t="s">
        <v>57</v>
      </c>
      <c r="I53" t="s">
        <v>58</v>
      </c>
      <c r="J53" t="s">
        <v>59</v>
      </c>
      <c r="K53" t="s">
        <v>56</v>
      </c>
      <c r="O53" t="s">
        <v>63</v>
      </c>
      <c r="P53" t="s">
        <v>72</v>
      </c>
      <c r="Q53" t="s">
        <v>72</v>
      </c>
      <c r="R53" t="s">
        <v>57</v>
      </c>
      <c r="T53" t="s">
        <v>58</v>
      </c>
      <c r="V53" t="s">
        <v>59</v>
      </c>
      <c r="X53" t="s">
        <v>56</v>
      </c>
    </row>
    <row r="54" spans="1:24" x14ac:dyDescent="0.25">
      <c r="H54" s="1">
        <f>SUM(H2:H51)</f>
        <v>33929579</v>
      </c>
      <c r="I54" s="1">
        <f>SUM(I2:I51)</f>
        <v>41736619</v>
      </c>
      <c r="J54" s="1">
        <f>SUM(J2:J51)</f>
        <v>57649017</v>
      </c>
      <c r="K54" s="1">
        <f>SUM(K2:K51)</f>
        <v>36530387</v>
      </c>
      <c r="O54">
        <f>SUM(O2:O51)</f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I1" zoomScaleNormal="100" workbookViewId="0">
      <selection activeCell="AG15" sqref="AG15"/>
    </sheetView>
  </sheetViews>
  <sheetFormatPr defaultRowHeight="15" x14ac:dyDescent="0.25"/>
  <cols>
    <col min="1" max="1" width="5.85546875" bestFit="1" customWidth="1"/>
    <col min="2" max="5" width="8" bestFit="1" customWidth="1"/>
    <col min="6" max="7" width="8" customWidth="1"/>
    <col min="11" max="11" width="19.7109375" customWidth="1"/>
    <col min="25" max="25" width="9.140625" customWidth="1"/>
  </cols>
  <sheetData>
    <row r="1" spans="1:25" x14ac:dyDescent="0.25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  <c r="F1" s="1" t="s">
        <v>78</v>
      </c>
      <c r="G1" s="1" t="s">
        <v>79</v>
      </c>
      <c r="I1" s="1" t="s">
        <v>77</v>
      </c>
      <c r="K1" s="1" t="s">
        <v>80</v>
      </c>
      <c r="M1" s="1" t="s">
        <v>81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2023</v>
      </c>
      <c r="X1" s="1">
        <v>2024</v>
      </c>
      <c r="Y1" s="1">
        <v>2025</v>
      </c>
    </row>
    <row r="2" spans="1:25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B2+C2</f>
        <v>2812202</v>
      </c>
      <c r="G2">
        <f>D2+E2</f>
        <v>2980175</v>
      </c>
      <c r="I2">
        <f>ROUND(G2/F2,4)</f>
        <v>1.0597000000000001</v>
      </c>
      <c r="K2">
        <f>G2*(I2^11)</f>
        <v>5639674.5774435308</v>
      </c>
      <c r="M2">
        <f>IF(K2&gt;(F2*2),1,0)</f>
        <v>1</v>
      </c>
      <c r="O2">
        <f>IF(G2*I2&gt;(2*F2),I2=1,G2*I2)</f>
        <v>3158091.4475000002</v>
      </c>
      <c r="P2">
        <f>IF(O2*$I2&gt;(2*$F2),$Z2=O2*$I2,O2*$I2)</f>
        <v>3346629.5069157504</v>
      </c>
      <c r="Q2">
        <f t="shared" ref="Q2:Y2" si="0">IF(P2*$I2&gt;(2*$F2),$Z2=P2*$I2,P2*$I2)</f>
        <v>3546423.2884786208</v>
      </c>
      <c r="R2">
        <f t="shared" si="0"/>
        <v>3758144.7588007948</v>
      </c>
      <c r="S2">
        <f t="shared" si="0"/>
        <v>3982506.0009012027</v>
      </c>
      <c r="T2">
        <f t="shared" si="0"/>
        <v>4220261.6091550048</v>
      </c>
      <c r="U2">
        <f t="shared" si="0"/>
        <v>4472211.2272215588</v>
      </c>
      <c r="V2">
        <f t="shared" si="0"/>
        <v>4739202.2374866866</v>
      </c>
      <c r="W2">
        <f t="shared" si="0"/>
        <v>5022132.6110646417</v>
      </c>
      <c r="X2">
        <f t="shared" si="0"/>
        <v>5321953.9279452013</v>
      </c>
      <c r="Y2" t="b">
        <f t="shared" si="0"/>
        <v>0</v>
      </c>
    </row>
    <row r="3" spans="1:25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1">B3+C3</f>
        <v>3353163</v>
      </c>
      <c r="G3">
        <f t="shared" ref="G3:G51" si="2">D3+E3</f>
        <v>3140763</v>
      </c>
      <c r="I3">
        <f t="shared" ref="I3:I51" si="3">ROUND(G3/F3,4)</f>
        <v>0.93669999999999998</v>
      </c>
      <c r="K3">
        <f t="shared" ref="K3:K51" si="4">G3*(I3^11)</f>
        <v>1529821.9523122897</v>
      </c>
      <c r="M3">
        <f t="shared" ref="M3:M51" si="5">IF(K3&gt;(F3*2),1,0)</f>
        <v>0</v>
      </c>
      <c r="O3">
        <f t="shared" ref="O3:O51" si="6">IF(G3*I3&gt;(2*F3),I3=1,G3*I3)</f>
        <v>2941952.7020999999</v>
      </c>
      <c r="P3">
        <f t="shared" ref="P3:Y3" si="7">IF(O3*$I3&gt;(2*$F3),$Z3=O3*$I3,O3*$I3)</f>
        <v>2755727.09605707</v>
      </c>
      <c r="Q3">
        <f t="shared" si="7"/>
        <v>2581289.5708766575</v>
      </c>
      <c r="R3">
        <f t="shared" si="7"/>
        <v>2417893.9410401648</v>
      </c>
      <c r="S3">
        <f t="shared" si="7"/>
        <v>2264841.2545723221</v>
      </c>
      <c r="T3">
        <f t="shared" si="7"/>
        <v>2121476.8031578939</v>
      </c>
      <c r="U3">
        <f t="shared" si="7"/>
        <v>1987187.3215179993</v>
      </c>
      <c r="V3">
        <f t="shared" si="7"/>
        <v>1861398.36406591</v>
      </c>
      <c r="W3">
        <f t="shared" si="7"/>
        <v>1743571.8476205377</v>
      </c>
      <c r="X3">
        <f t="shared" si="7"/>
        <v>1633203.7496661576</v>
      </c>
      <c r="Y3">
        <f t="shared" si="7"/>
        <v>1529821.9523122897</v>
      </c>
    </row>
    <row r="4" spans="1:25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1"/>
        <v>2443837</v>
      </c>
      <c r="G4">
        <f t="shared" si="2"/>
        <v>2491574</v>
      </c>
      <c r="I4">
        <f t="shared" si="3"/>
        <v>1.0195000000000001</v>
      </c>
      <c r="K4">
        <f t="shared" si="4"/>
        <v>3081295.3003431084</v>
      </c>
      <c r="M4">
        <f t="shared" si="5"/>
        <v>0</v>
      </c>
      <c r="O4">
        <f t="shared" si="6"/>
        <v>2540159.693</v>
      </c>
      <c r="P4">
        <f t="shared" ref="P4:Y4" si="8">IF(O4*$I4&gt;(2*$F4),$Z4=O4*$I4,O4*$I4)</f>
        <v>2589692.8070135</v>
      </c>
      <c r="Q4">
        <f t="shared" si="8"/>
        <v>2640191.8167502633</v>
      </c>
      <c r="R4">
        <f t="shared" si="8"/>
        <v>2691675.5571768936</v>
      </c>
      <c r="S4">
        <f t="shared" si="8"/>
        <v>2744163.230541843</v>
      </c>
      <c r="T4">
        <f t="shared" si="8"/>
        <v>2797674.4135374092</v>
      </c>
      <c r="U4">
        <f t="shared" si="8"/>
        <v>2852229.0646013888</v>
      </c>
      <c r="V4">
        <f t="shared" si="8"/>
        <v>2907847.5313611161</v>
      </c>
      <c r="W4">
        <f t="shared" si="8"/>
        <v>2964550.558222658</v>
      </c>
      <c r="X4">
        <f t="shared" si="8"/>
        <v>3022359.2941080001</v>
      </c>
      <c r="Y4">
        <f t="shared" si="8"/>
        <v>3081295.3003431065</v>
      </c>
    </row>
    <row r="5" spans="1:25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1"/>
        <v>1975115</v>
      </c>
      <c r="G5">
        <f t="shared" si="2"/>
        <v>1411260</v>
      </c>
      <c r="I5">
        <f t="shared" si="3"/>
        <v>0.71450000000000002</v>
      </c>
      <c r="K5">
        <f t="shared" si="4"/>
        <v>34964.844142647045</v>
      </c>
      <c r="M5">
        <f t="shared" si="5"/>
        <v>0</v>
      </c>
      <c r="O5">
        <f t="shared" si="6"/>
        <v>1008345.27</v>
      </c>
      <c r="P5">
        <f t="shared" ref="P5:Y5" si="9">IF(O5*$I5&gt;(2*$F5),$Z5=O5*$I5,O5*$I5)</f>
        <v>720462.69541500008</v>
      </c>
      <c r="Q5">
        <f t="shared" si="9"/>
        <v>514770.59587401757</v>
      </c>
      <c r="R5">
        <f t="shared" si="9"/>
        <v>367803.59075198555</v>
      </c>
      <c r="S5">
        <f t="shared" si="9"/>
        <v>262795.66559229366</v>
      </c>
      <c r="T5">
        <f t="shared" si="9"/>
        <v>187767.50306569383</v>
      </c>
      <c r="U5">
        <f t="shared" si="9"/>
        <v>134159.88094043825</v>
      </c>
      <c r="V5">
        <f t="shared" si="9"/>
        <v>95857.234931943138</v>
      </c>
      <c r="W5">
        <f t="shared" si="9"/>
        <v>68489.994358873373</v>
      </c>
      <c r="X5">
        <f t="shared" si="9"/>
        <v>48936.100969415027</v>
      </c>
      <c r="Y5">
        <f t="shared" si="9"/>
        <v>34964.844142647038</v>
      </c>
    </row>
    <row r="6" spans="1:25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1"/>
        <v>4664729</v>
      </c>
      <c r="G6">
        <f t="shared" si="2"/>
        <v>3792224</v>
      </c>
      <c r="I6">
        <f t="shared" si="3"/>
        <v>0.81299999999999994</v>
      </c>
      <c r="K6">
        <f t="shared" si="4"/>
        <v>388946.60406508227</v>
      </c>
      <c r="M6">
        <f t="shared" si="5"/>
        <v>0</v>
      </c>
      <c r="O6">
        <f t="shared" si="6"/>
        <v>3083078.1119999997</v>
      </c>
      <c r="P6">
        <f t="shared" ref="P6:Y6" si="10">IF(O6*$I6&gt;(2*$F6),$Z6=O6*$I6,O6*$I6)</f>
        <v>2506542.5050559994</v>
      </c>
      <c r="Q6">
        <f t="shared" si="10"/>
        <v>2037819.0566105274</v>
      </c>
      <c r="R6">
        <f t="shared" si="10"/>
        <v>1656746.8930243587</v>
      </c>
      <c r="S6">
        <f t="shared" si="10"/>
        <v>1346935.2240288034</v>
      </c>
      <c r="T6">
        <f t="shared" si="10"/>
        <v>1095058.3371354172</v>
      </c>
      <c r="U6">
        <f t="shared" si="10"/>
        <v>890282.42809109413</v>
      </c>
      <c r="V6">
        <f t="shared" si="10"/>
        <v>723799.61403805949</v>
      </c>
      <c r="W6">
        <f t="shared" si="10"/>
        <v>588449.08621294238</v>
      </c>
      <c r="X6">
        <f t="shared" si="10"/>
        <v>478409.10709112213</v>
      </c>
      <c r="Y6">
        <f t="shared" si="10"/>
        <v>388946.60406508227</v>
      </c>
    </row>
    <row r="7" spans="1:25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1"/>
        <v>3698361</v>
      </c>
      <c r="G7">
        <f t="shared" si="2"/>
        <v>4153748</v>
      </c>
      <c r="I7">
        <f t="shared" si="3"/>
        <v>1.1231</v>
      </c>
      <c r="K7">
        <f t="shared" si="4"/>
        <v>14895080.16337887</v>
      </c>
      <c r="M7">
        <f t="shared" si="5"/>
        <v>1</v>
      </c>
      <c r="O7">
        <f t="shared" si="6"/>
        <v>4665074.3788000001</v>
      </c>
      <c r="P7">
        <f t="shared" ref="P7:Y7" si="11">IF(O7*$I7&gt;(2*$F7),$Z7=O7*$I7,O7*$I7)</f>
        <v>5239345.0348302796</v>
      </c>
      <c r="Q7">
        <f t="shared" si="11"/>
        <v>5884308.4086178867</v>
      </c>
      <c r="R7">
        <f t="shared" si="11"/>
        <v>6608666.7737187482</v>
      </c>
      <c r="S7" t="b">
        <f t="shared" si="11"/>
        <v>0</v>
      </c>
      <c r="T7">
        <f t="shared" si="11"/>
        <v>0</v>
      </c>
      <c r="U7">
        <f t="shared" si="11"/>
        <v>0</v>
      </c>
      <c r="V7">
        <f t="shared" si="11"/>
        <v>0</v>
      </c>
      <c r="W7">
        <f t="shared" si="11"/>
        <v>0</v>
      </c>
      <c r="X7">
        <f t="shared" si="11"/>
        <v>0</v>
      </c>
      <c r="Y7">
        <f t="shared" si="11"/>
        <v>0</v>
      </c>
    </row>
    <row r="8" spans="1:25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1"/>
        <v>7689971</v>
      </c>
      <c r="G8">
        <f t="shared" si="2"/>
        <v>6719014</v>
      </c>
      <c r="I8">
        <f t="shared" si="3"/>
        <v>0.87370000000000003</v>
      </c>
      <c r="K8">
        <f t="shared" si="4"/>
        <v>1521567.5542211819</v>
      </c>
      <c r="M8">
        <f t="shared" si="5"/>
        <v>0</v>
      </c>
      <c r="O8">
        <f t="shared" si="6"/>
        <v>5870402.5318</v>
      </c>
      <c r="P8">
        <f t="shared" ref="P8:Y8" si="12">IF(O8*$I8&gt;(2*$F8),$Z8=O8*$I8,O8*$I8)</f>
        <v>5128970.6920336606</v>
      </c>
      <c r="Q8">
        <f t="shared" si="12"/>
        <v>4481181.6936298097</v>
      </c>
      <c r="R8">
        <f t="shared" si="12"/>
        <v>3915208.4457243648</v>
      </c>
      <c r="S8">
        <f t="shared" si="12"/>
        <v>3420717.6190293776</v>
      </c>
      <c r="T8">
        <f t="shared" si="12"/>
        <v>2988680.9837459675</v>
      </c>
      <c r="U8">
        <f t="shared" si="12"/>
        <v>2611210.5754988519</v>
      </c>
      <c r="V8">
        <f t="shared" si="12"/>
        <v>2281414.6798133468</v>
      </c>
      <c r="W8">
        <f t="shared" si="12"/>
        <v>1993272.0057529211</v>
      </c>
      <c r="X8">
        <f t="shared" si="12"/>
        <v>1741521.7514263273</v>
      </c>
      <c r="Y8">
        <f t="shared" si="12"/>
        <v>1521567.5542211821</v>
      </c>
    </row>
    <row r="9" spans="1:25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1"/>
        <v>1335057</v>
      </c>
      <c r="G9">
        <f t="shared" si="2"/>
        <v>2079034</v>
      </c>
      <c r="I9">
        <f t="shared" si="3"/>
        <v>1.5572999999999999</v>
      </c>
      <c r="K9">
        <f t="shared" si="4"/>
        <v>271616851.88629913</v>
      </c>
      <c r="M9">
        <f t="shared" si="5"/>
        <v>1</v>
      </c>
      <c r="O9" t="b">
        <f t="shared" si="6"/>
        <v>0</v>
      </c>
      <c r="P9">
        <f t="shared" ref="P9:Y9" si="13">IF(O9*$I9&gt;(2*$F9),$Z9=O9*$I9,O9*$I9)</f>
        <v>0</v>
      </c>
      <c r="Q9">
        <f t="shared" si="13"/>
        <v>0</v>
      </c>
      <c r="R9">
        <f t="shared" si="13"/>
        <v>0</v>
      </c>
      <c r="S9">
        <f t="shared" si="13"/>
        <v>0</v>
      </c>
      <c r="T9">
        <f t="shared" si="13"/>
        <v>0</v>
      </c>
      <c r="U9">
        <f t="shared" si="13"/>
        <v>0</v>
      </c>
      <c r="V9">
        <f t="shared" si="13"/>
        <v>0</v>
      </c>
      <c r="W9">
        <f t="shared" si="13"/>
        <v>0</v>
      </c>
      <c r="X9">
        <f t="shared" si="13"/>
        <v>0</v>
      </c>
      <c r="Y9">
        <f t="shared" si="13"/>
        <v>0</v>
      </c>
    </row>
    <row r="10" spans="1:25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1"/>
        <v>3291343</v>
      </c>
      <c r="G10">
        <f t="shared" si="2"/>
        <v>2210357</v>
      </c>
      <c r="I10">
        <f t="shared" si="3"/>
        <v>0.67159999999999997</v>
      </c>
      <c r="K10">
        <f t="shared" si="4"/>
        <v>27712.773064211313</v>
      </c>
      <c r="M10">
        <f t="shared" si="5"/>
        <v>0</v>
      </c>
      <c r="O10">
        <f t="shared" si="6"/>
        <v>1484475.7611999998</v>
      </c>
      <c r="P10">
        <f t="shared" ref="P10:Y10" si="14">IF(O10*$I10&gt;(2*$F10),$Z10=O10*$I10,O10*$I10)</f>
        <v>996973.92122191982</v>
      </c>
      <c r="Q10">
        <f t="shared" si="14"/>
        <v>669567.68549264129</v>
      </c>
      <c r="R10">
        <f t="shared" si="14"/>
        <v>449681.65757685789</v>
      </c>
      <c r="S10">
        <f t="shared" si="14"/>
        <v>302006.20122861775</v>
      </c>
      <c r="T10">
        <f t="shared" si="14"/>
        <v>202827.36474513967</v>
      </c>
      <c r="U10">
        <f t="shared" si="14"/>
        <v>136218.85816283579</v>
      </c>
      <c r="V10">
        <f t="shared" si="14"/>
        <v>91484.585142160518</v>
      </c>
      <c r="W10">
        <f t="shared" si="14"/>
        <v>61441.047381475</v>
      </c>
      <c r="X10">
        <f t="shared" si="14"/>
        <v>41263.807421398611</v>
      </c>
      <c r="Y10">
        <f t="shared" si="14"/>
        <v>27712.773064211306</v>
      </c>
    </row>
    <row r="11" spans="1:25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1"/>
        <v>2339967</v>
      </c>
      <c r="G11">
        <f t="shared" si="2"/>
        <v>1664564</v>
      </c>
      <c r="I11">
        <f t="shared" si="3"/>
        <v>0.71140000000000003</v>
      </c>
      <c r="K11">
        <f t="shared" si="4"/>
        <v>39314.51904964343</v>
      </c>
      <c r="M11">
        <f t="shared" si="5"/>
        <v>0</v>
      </c>
      <c r="O11">
        <f t="shared" si="6"/>
        <v>1184170.8296000001</v>
      </c>
      <c r="P11">
        <f t="shared" ref="P11:Y11" si="15">IF(O11*$I11&gt;(2*$F11),$Z11=O11*$I11,O11*$I11)</f>
        <v>842419.12817744003</v>
      </c>
      <c r="Q11">
        <f t="shared" si="15"/>
        <v>599296.96778543084</v>
      </c>
      <c r="R11">
        <f t="shared" si="15"/>
        <v>426339.86288255552</v>
      </c>
      <c r="S11">
        <f t="shared" si="15"/>
        <v>303298.17845464998</v>
      </c>
      <c r="T11">
        <f t="shared" si="15"/>
        <v>215766.324152638</v>
      </c>
      <c r="U11">
        <f t="shared" si="15"/>
        <v>153496.16300218669</v>
      </c>
      <c r="V11">
        <f t="shared" si="15"/>
        <v>109197.17035975562</v>
      </c>
      <c r="W11">
        <f t="shared" si="15"/>
        <v>77682.866993930147</v>
      </c>
      <c r="X11">
        <f t="shared" si="15"/>
        <v>55263.591579481908</v>
      </c>
      <c r="Y11">
        <f t="shared" si="15"/>
        <v>39314.51904964343</v>
      </c>
    </row>
    <row r="12" spans="1:25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1"/>
        <v>3983255</v>
      </c>
      <c r="G12">
        <f t="shared" si="2"/>
        <v>3751139</v>
      </c>
      <c r="I12">
        <f t="shared" si="3"/>
        <v>0.94169999999999998</v>
      </c>
      <c r="K12">
        <f t="shared" si="4"/>
        <v>1937320.3126193883</v>
      </c>
      <c r="M12">
        <f t="shared" si="5"/>
        <v>0</v>
      </c>
      <c r="O12">
        <f t="shared" si="6"/>
        <v>3532447.5962999999</v>
      </c>
      <c r="P12">
        <f t="shared" ref="P12:Y12" si="16">IF(O12*$I12&gt;(2*$F12),$Z12=O12*$I12,O12*$I12)</f>
        <v>3326505.90143571</v>
      </c>
      <c r="Q12">
        <f t="shared" si="16"/>
        <v>3132570.6073820079</v>
      </c>
      <c r="R12">
        <f t="shared" si="16"/>
        <v>2949941.740971637</v>
      </c>
      <c r="S12">
        <f t="shared" si="16"/>
        <v>2777960.1374729904</v>
      </c>
      <c r="T12">
        <f t="shared" si="16"/>
        <v>2616005.0614583152</v>
      </c>
      <c r="U12">
        <f t="shared" si="16"/>
        <v>2463491.9663752955</v>
      </c>
      <c r="V12">
        <f t="shared" si="16"/>
        <v>2319870.3847356159</v>
      </c>
      <c r="W12">
        <f t="shared" si="16"/>
        <v>2184621.9413055293</v>
      </c>
      <c r="X12">
        <f t="shared" si="16"/>
        <v>2057258.4821274169</v>
      </c>
      <c r="Y12">
        <f t="shared" si="16"/>
        <v>1937320.3126193883</v>
      </c>
    </row>
    <row r="13" spans="1:25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1"/>
        <v>7688480</v>
      </c>
      <c r="G13">
        <f t="shared" si="2"/>
        <v>8979036</v>
      </c>
      <c r="I13">
        <f t="shared" si="3"/>
        <v>1.1678999999999999</v>
      </c>
      <c r="K13">
        <f t="shared" si="4"/>
        <v>49509889.337286375</v>
      </c>
      <c r="M13">
        <f t="shared" si="5"/>
        <v>1</v>
      </c>
      <c r="O13">
        <f t="shared" si="6"/>
        <v>10486616.144399999</v>
      </c>
      <c r="P13">
        <f t="shared" ref="P13:Y13" si="17">IF(O13*$I13&gt;(2*$F13),$Z13=O13*$I13,O13*$I13)</f>
        <v>12247318.995044759</v>
      </c>
      <c r="Q13">
        <f t="shared" si="17"/>
        <v>14303643.854312772</v>
      </c>
      <c r="R13" t="b">
        <f t="shared" si="17"/>
        <v>0</v>
      </c>
      <c r="S13">
        <f t="shared" si="17"/>
        <v>0</v>
      </c>
      <c r="T13">
        <f t="shared" si="17"/>
        <v>0</v>
      </c>
      <c r="U13">
        <f t="shared" si="17"/>
        <v>0</v>
      </c>
      <c r="V13">
        <f t="shared" si="17"/>
        <v>0</v>
      </c>
      <c r="W13">
        <f t="shared" si="17"/>
        <v>0</v>
      </c>
      <c r="X13">
        <f t="shared" si="17"/>
        <v>0</v>
      </c>
      <c r="Y13">
        <f t="shared" si="17"/>
        <v>0</v>
      </c>
    </row>
    <row r="14" spans="1:25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1"/>
        <v>1960392</v>
      </c>
      <c r="G14">
        <f t="shared" si="2"/>
        <v>2141427</v>
      </c>
      <c r="I14">
        <f t="shared" si="3"/>
        <v>1.0923</v>
      </c>
      <c r="K14">
        <f t="shared" si="4"/>
        <v>5655415.8455873877</v>
      </c>
      <c r="M14">
        <f t="shared" si="5"/>
        <v>1</v>
      </c>
      <c r="O14">
        <f t="shared" si="6"/>
        <v>2339080.7121000001</v>
      </c>
      <c r="P14">
        <f t="shared" ref="P14:Y14" si="18">IF(O14*$I14&gt;(2*$F14),$Z14=O14*$I14,O14*$I14)</f>
        <v>2554977.8618268301</v>
      </c>
      <c r="Q14">
        <f t="shared" si="18"/>
        <v>2790802.3184734466</v>
      </c>
      <c r="R14">
        <f t="shared" si="18"/>
        <v>3048393.372468546</v>
      </c>
      <c r="S14">
        <f t="shared" si="18"/>
        <v>3329760.080747393</v>
      </c>
      <c r="T14">
        <f t="shared" si="18"/>
        <v>3637096.9362003775</v>
      </c>
      <c r="U14" t="b">
        <f t="shared" si="18"/>
        <v>0</v>
      </c>
      <c r="V14">
        <f t="shared" si="18"/>
        <v>0</v>
      </c>
      <c r="W14">
        <f t="shared" si="18"/>
        <v>0</v>
      </c>
      <c r="X14">
        <f t="shared" si="18"/>
        <v>0</v>
      </c>
      <c r="Y14">
        <f t="shared" si="18"/>
        <v>0</v>
      </c>
    </row>
    <row r="15" spans="1:25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1"/>
        <v>2177470</v>
      </c>
      <c r="G15">
        <f t="shared" si="2"/>
        <v>1765883</v>
      </c>
      <c r="I15">
        <f t="shared" si="3"/>
        <v>0.81100000000000005</v>
      </c>
      <c r="K15">
        <f t="shared" si="4"/>
        <v>176275.24298018098</v>
      </c>
      <c r="M15">
        <f t="shared" si="5"/>
        <v>0</v>
      </c>
      <c r="O15">
        <f t="shared" si="6"/>
        <v>1432131.1130000001</v>
      </c>
      <c r="P15">
        <f t="shared" ref="P15:Y15" si="19">IF(O15*$I15&gt;(2*$F15),$Z15=O15*$I15,O15*$I15)</f>
        <v>1161458.3326430002</v>
      </c>
      <c r="Q15">
        <f t="shared" si="19"/>
        <v>941942.70777347323</v>
      </c>
      <c r="R15">
        <f t="shared" si="19"/>
        <v>763915.53600428684</v>
      </c>
      <c r="S15">
        <f t="shared" si="19"/>
        <v>619535.49969947664</v>
      </c>
      <c r="T15">
        <f t="shared" si="19"/>
        <v>502443.29025627556</v>
      </c>
      <c r="U15">
        <f t="shared" si="19"/>
        <v>407481.5083978395</v>
      </c>
      <c r="V15">
        <f t="shared" si="19"/>
        <v>330467.50331064785</v>
      </c>
      <c r="W15">
        <f t="shared" si="19"/>
        <v>268009.14518493542</v>
      </c>
      <c r="X15">
        <f t="shared" si="19"/>
        <v>217355.41674498265</v>
      </c>
      <c r="Y15">
        <f t="shared" si="19"/>
        <v>176275.24298018095</v>
      </c>
    </row>
    <row r="16" spans="1:25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1"/>
        <v>5134027</v>
      </c>
      <c r="G16">
        <f t="shared" si="2"/>
        <v>4099997</v>
      </c>
      <c r="I16">
        <f t="shared" si="3"/>
        <v>0.79859999999999998</v>
      </c>
      <c r="K16">
        <f t="shared" si="4"/>
        <v>345466.47081537842</v>
      </c>
      <c r="M16">
        <f t="shared" si="5"/>
        <v>0</v>
      </c>
      <c r="O16">
        <f t="shared" si="6"/>
        <v>3274257.6041999999</v>
      </c>
      <c r="P16">
        <f t="shared" ref="P16:Y16" si="20">IF(O16*$I16&gt;(2*$F16),$Z16=O16*$I16,O16*$I16)</f>
        <v>2614822.12271412</v>
      </c>
      <c r="Q16">
        <f t="shared" si="20"/>
        <v>2088196.9471994962</v>
      </c>
      <c r="R16">
        <f t="shared" si="20"/>
        <v>1667634.0820335175</v>
      </c>
      <c r="S16">
        <f t="shared" si="20"/>
        <v>1331772.5779119672</v>
      </c>
      <c r="T16">
        <f t="shared" si="20"/>
        <v>1063553.5807204971</v>
      </c>
      <c r="U16">
        <f t="shared" si="20"/>
        <v>849353.88956338889</v>
      </c>
      <c r="V16">
        <f t="shared" si="20"/>
        <v>678294.01620532235</v>
      </c>
      <c r="W16">
        <f t="shared" si="20"/>
        <v>541685.60134157038</v>
      </c>
      <c r="X16">
        <f t="shared" si="20"/>
        <v>432590.12123137811</v>
      </c>
      <c r="Y16">
        <f t="shared" si="20"/>
        <v>345466.47081537853</v>
      </c>
    </row>
    <row r="17" spans="1:25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1"/>
        <v>2728601</v>
      </c>
      <c r="G17">
        <f t="shared" si="2"/>
        <v>3408578</v>
      </c>
      <c r="I17">
        <f t="shared" si="3"/>
        <v>1.2492000000000001</v>
      </c>
      <c r="K17">
        <f t="shared" si="4"/>
        <v>39402607.96900744</v>
      </c>
      <c r="M17">
        <f t="shared" si="5"/>
        <v>1</v>
      </c>
      <c r="O17">
        <f t="shared" si="6"/>
        <v>4257995.6376</v>
      </c>
      <c r="P17">
        <f t="shared" ref="P17:Y17" si="21">IF(O17*$I17&gt;(2*$F17),$Z17=O17*$I17,O17*$I17)</f>
        <v>5319088.1504899208</v>
      </c>
      <c r="Q17" t="b">
        <f t="shared" si="21"/>
        <v>0</v>
      </c>
      <c r="R17">
        <f t="shared" si="21"/>
        <v>0</v>
      </c>
      <c r="S17">
        <f t="shared" si="21"/>
        <v>0</v>
      </c>
      <c r="T17">
        <f t="shared" si="21"/>
        <v>0</v>
      </c>
      <c r="U17">
        <f t="shared" si="21"/>
        <v>0</v>
      </c>
      <c r="V17">
        <f t="shared" si="21"/>
        <v>0</v>
      </c>
      <c r="W17">
        <f t="shared" si="21"/>
        <v>0</v>
      </c>
      <c r="X17">
        <f t="shared" si="21"/>
        <v>0</v>
      </c>
      <c r="Y17">
        <f t="shared" si="21"/>
        <v>0</v>
      </c>
    </row>
    <row r="18" spans="1:25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1"/>
        <v>5009321</v>
      </c>
      <c r="G18">
        <f t="shared" si="2"/>
        <v>3020942</v>
      </c>
      <c r="I18">
        <f t="shared" si="3"/>
        <v>0.60309999999999997</v>
      </c>
      <c r="K18">
        <f t="shared" si="4"/>
        <v>11599.118901781279</v>
      </c>
      <c r="M18">
        <f t="shared" si="5"/>
        <v>0</v>
      </c>
      <c r="O18">
        <f t="shared" si="6"/>
        <v>1821930.1202</v>
      </c>
      <c r="P18">
        <f t="shared" ref="P18:Y18" si="22">IF(O18*$I18&gt;(2*$F18),$Z18=O18*$I18,O18*$I18)</f>
        <v>1098806.05549262</v>
      </c>
      <c r="Q18">
        <f t="shared" si="22"/>
        <v>662689.93206759903</v>
      </c>
      <c r="R18">
        <f t="shared" si="22"/>
        <v>399668.29802996898</v>
      </c>
      <c r="S18">
        <f t="shared" si="22"/>
        <v>241039.95054187428</v>
      </c>
      <c r="T18">
        <f t="shared" si="22"/>
        <v>145371.19417180438</v>
      </c>
      <c r="U18">
        <f t="shared" si="22"/>
        <v>87673.367205015224</v>
      </c>
      <c r="V18">
        <f t="shared" si="22"/>
        <v>52875.80776134468</v>
      </c>
      <c r="W18">
        <f t="shared" si="22"/>
        <v>31889.399660866977</v>
      </c>
      <c r="X18">
        <f t="shared" si="22"/>
        <v>19232.496935468873</v>
      </c>
      <c r="Y18">
        <f t="shared" si="22"/>
        <v>11599.118901781276</v>
      </c>
    </row>
    <row r="19" spans="1:25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1"/>
        <v>2729291</v>
      </c>
      <c r="G19">
        <f t="shared" si="2"/>
        <v>1256318</v>
      </c>
      <c r="I19">
        <f t="shared" si="3"/>
        <v>0.46029999999999999</v>
      </c>
      <c r="K19">
        <f t="shared" si="4"/>
        <v>246.916610158287</v>
      </c>
      <c r="M19">
        <f t="shared" si="5"/>
        <v>0</v>
      </c>
      <c r="O19">
        <f t="shared" si="6"/>
        <v>578283.17539999995</v>
      </c>
      <c r="P19">
        <f t="shared" ref="P19:Y19" si="23">IF(O19*$I19&gt;(2*$F19),$Z19=O19*$I19,O19*$I19)</f>
        <v>266183.74563661998</v>
      </c>
      <c r="Q19">
        <f t="shared" si="23"/>
        <v>122524.37811653617</v>
      </c>
      <c r="R19">
        <f t="shared" si="23"/>
        <v>56397.971247041598</v>
      </c>
      <c r="S19">
        <f t="shared" si="23"/>
        <v>25959.986165013248</v>
      </c>
      <c r="T19">
        <f t="shared" si="23"/>
        <v>11949.381631755597</v>
      </c>
      <c r="U19">
        <f t="shared" si="23"/>
        <v>5500.3003650971013</v>
      </c>
      <c r="V19">
        <f t="shared" si="23"/>
        <v>2531.7882580541955</v>
      </c>
      <c r="W19">
        <f t="shared" si="23"/>
        <v>1165.3821351823462</v>
      </c>
      <c r="X19">
        <f t="shared" si="23"/>
        <v>536.42539682443396</v>
      </c>
      <c r="Y19">
        <f t="shared" si="23"/>
        <v>246.91661015828694</v>
      </c>
    </row>
    <row r="20" spans="1:25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1"/>
        <v>6175874</v>
      </c>
      <c r="G20">
        <f t="shared" si="2"/>
        <v>3425717</v>
      </c>
      <c r="I20">
        <f t="shared" si="3"/>
        <v>0.55469999999999997</v>
      </c>
      <c r="K20">
        <f t="shared" si="4"/>
        <v>5240.7242305646869</v>
      </c>
      <c r="M20">
        <f t="shared" si="5"/>
        <v>0</v>
      </c>
      <c r="O20">
        <f t="shared" si="6"/>
        <v>1900245.2198999999</v>
      </c>
      <c r="P20">
        <f t="shared" ref="P20:Y20" si="24">IF(O20*$I20&gt;(2*$F20),$Z20=O20*$I20,O20*$I20)</f>
        <v>1054066.0234785299</v>
      </c>
      <c r="Q20">
        <f t="shared" si="24"/>
        <v>584690.42322354054</v>
      </c>
      <c r="R20">
        <f t="shared" si="24"/>
        <v>324327.77776209795</v>
      </c>
      <c r="S20">
        <f t="shared" si="24"/>
        <v>179904.61832463573</v>
      </c>
      <c r="T20">
        <f t="shared" si="24"/>
        <v>99793.091784675431</v>
      </c>
      <c r="U20">
        <f t="shared" si="24"/>
        <v>55355.228012959458</v>
      </c>
      <c r="V20">
        <f t="shared" si="24"/>
        <v>30705.54497878861</v>
      </c>
      <c r="W20">
        <f t="shared" si="24"/>
        <v>17032.365799734042</v>
      </c>
      <c r="X20">
        <f t="shared" si="24"/>
        <v>9447.8533091124718</v>
      </c>
      <c r="Y20">
        <f t="shared" si="24"/>
        <v>5240.7242305646878</v>
      </c>
    </row>
    <row r="21" spans="1:25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1"/>
        <v>3008890</v>
      </c>
      <c r="G21">
        <f t="shared" si="2"/>
        <v>2778690</v>
      </c>
      <c r="I21">
        <f t="shared" si="3"/>
        <v>0.92349999999999999</v>
      </c>
      <c r="K21">
        <f t="shared" si="4"/>
        <v>1157833.1925020774</v>
      </c>
      <c r="M21">
        <f t="shared" si="5"/>
        <v>0</v>
      </c>
      <c r="O21">
        <f t="shared" si="6"/>
        <v>2566120.2149999999</v>
      </c>
      <c r="P21">
        <f t="shared" ref="P21:Y21" si="25">IF(O21*$I21&gt;(2*$F21),$Z21=O21*$I21,O21*$I21)</f>
        <v>2369812.0185524998</v>
      </c>
      <c r="Q21">
        <f t="shared" si="25"/>
        <v>2188521.3991332334</v>
      </c>
      <c r="R21">
        <f t="shared" si="25"/>
        <v>2021099.512099541</v>
      </c>
      <c r="S21">
        <f t="shared" si="25"/>
        <v>1866485.3994239261</v>
      </c>
      <c r="T21">
        <f t="shared" si="25"/>
        <v>1723699.2663679959</v>
      </c>
      <c r="U21">
        <f t="shared" si="25"/>
        <v>1591836.2724908441</v>
      </c>
      <c r="V21">
        <f t="shared" si="25"/>
        <v>1470060.7976452946</v>
      </c>
      <c r="W21">
        <f t="shared" si="25"/>
        <v>1357601.1466254296</v>
      </c>
      <c r="X21">
        <f t="shared" si="25"/>
        <v>1253744.6589085842</v>
      </c>
      <c r="Y21">
        <f t="shared" si="25"/>
        <v>1157833.1925020774</v>
      </c>
    </row>
    <row r="22" spans="1:25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1"/>
        <v>4752576</v>
      </c>
      <c r="G22">
        <f t="shared" si="2"/>
        <v>572183</v>
      </c>
      <c r="I22">
        <f t="shared" si="3"/>
        <v>0.12039999999999999</v>
      </c>
      <c r="K22">
        <f t="shared" si="4"/>
        <v>4.409875276357902E-5</v>
      </c>
      <c r="M22">
        <f t="shared" si="5"/>
        <v>0</v>
      </c>
      <c r="O22">
        <f t="shared" si="6"/>
        <v>68890.833199999994</v>
      </c>
      <c r="P22">
        <f t="shared" ref="P22:Y22" si="26">IF(O22*$I22&gt;(2*$F22),$Z22=O22*$I22,O22*$I22)</f>
        <v>8294.456317279999</v>
      </c>
      <c r="Q22">
        <f t="shared" si="26"/>
        <v>998.65254060051177</v>
      </c>
      <c r="R22">
        <f t="shared" si="26"/>
        <v>120.23776588830161</v>
      </c>
      <c r="S22">
        <f t="shared" si="26"/>
        <v>14.476627012951512</v>
      </c>
      <c r="T22">
        <f t="shared" si="26"/>
        <v>1.742985892359362</v>
      </c>
      <c r="U22">
        <f t="shared" si="26"/>
        <v>0.20985550144006718</v>
      </c>
      <c r="V22">
        <f t="shared" si="26"/>
        <v>2.5266602373384087E-2</v>
      </c>
      <c r="W22">
        <f t="shared" si="26"/>
        <v>3.0420989257554437E-3</v>
      </c>
      <c r="X22">
        <f t="shared" si="26"/>
        <v>3.6626871066095537E-4</v>
      </c>
      <c r="Y22">
        <f t="shared" si="26"/>
        <v>4.4098752763579027E-5</v>
      </c>
    </row>
    <row r="23" spans="1:25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1"/>
        <v>1434562</v>
      </c>
      <c r="G23">
        <f t="shared" si="2"/>
        <v>5519227</v>
      </c>
      <c r="I23">
        <f t="shared" si="3"/>
        <v>3.8473000000000002</v>
      </c>
      <c r="K23">
        <f t="shared" si="4"/>
        <v>15086720134772.393</v>
      </c>
      <c r="M23">
        <f t="shared" si="5"/>
        <v>1</v>
      </c>
      <c r="O23" t="b">
        <f t="shared" si="6"/>
        <v>0</v>
      </c>
      <c r="P23">
        <f t="shared" ref="P23:Y23" si="27">IF(O23*$I23&gt;(2*$F23),$Z23=O23*$I23,O23*$I23)</f>
        <v>0</v>
      </c>
      <c r="Q23">
        <f t="shared" si="27"/>
        <v>0</v>
      </c>
      <c r="R23">
        <f t="shared" si="27"/>
        <v>0</v>
      </c>
      <c r="S23">
        <f t="shared" si="27"/>
        <v>0</v>
      </c>
      <c r="T23">
        <f t="shared" si="27"/>
        <v>0</v>
      </c>
      <c r="U23">
        <f t="shared" si="27"/>
        <v>0</v>
      </c>
      <c r="V23">
        <f t="shared" si="27"/>
        <v>0</v>
      </c>
      <c r="W23">
        <f t="shared" si="27"/>
        <v>0</v>
      </c>
      <c r="X23">
        <f t="shared" si="27"/>
        <v>0</v>
      </c>
      <c r="Y23">
        <f t="shared" si="27"/>
        <v>0</v>
      </c>
    </row>
    <row r="24" spans="1:25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1"/>
        <v>4505451</v>
      </c>
      <c r="G24">
        <f t="shared" si="2"/>
        <v>3273876</v>
      </c>
      <c r="I24">
        <f t="shared" si="3"/>
        <v>0.72660000000000002</v>
      </c>
      <c r="K24">
        <f t="shared" si="4"/>
        <v>97568.932862113419</v>
      </c>
      <c r="M24">
        <f t="shared" si="5"/>
        <v>0</v>
      </c>
      <c r="O24">
        <f t="shared" si="6"/>
        <v>2378798.3015999999</v>
      </c>
      <c r="P24">
        <f t="shared" ref="P24:Y24" si="28">IF(O24*$I24&gt;(2*$F24),$Z24=O24*$I24,O24*$I24)</f>
        <v>1728434.8459425599</v>
      </c>
      <c r="Q24">
        <f t="shared" si="28"/>
        <v>1255880.7590618641</v>
      </c>
      <c r="R24">
        <f t="shared" si="28"/>
        <v>912522.95953435055</v>
      </c>
      <c r="S24">
        <f t="shared" si="28"/>
        <v>663039.18239765917</v>
      </c>
      <c r="T24">
        <f t="shared" si="28"/>
        <v>481764.26993013918</v>
      </c>
      <c r="U24">
        <f t="shared" si="28"/>
        <v>350049.91853123915</v>
      </c>
      <c r="V24">
        <f t="shared" si="28"/>
        <v>254346.27080479838</v>
      </c>
      <c r="W24">
        <f t="shared" si="28"/>
        <v>184808.0003667665</v>
      </c>
      <c r="X24">
        <f t="shared" si="28"/>
        <v>134281.49306649255</v>
      </c>
      <c r="Y24">
        <f t="shared" si="28"/>
        <v>97568.932862113492</v>
      </c>
    </row>
    <row r="25" spans="1:25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1"/>
        <v>1327364</v>
      </c>
      <c r="G25">
        <f t="shared" si="2"/>
        <v>1664117</v>
      </c>
      <c r="I25">
        <f t="shared" si="3"/>
        <v>1.2537</v>
      </c>
      <c r="K25">
        <f t="shared" si="4"/>
        <v>20013071.257814009</v>
      </c>
      <c r="M25">
        <f t="shared" si="5"/>
        <v>1</v>
      </c>
      <c r="O25">
        <f t="shared" si="6"/>
        <v>2086303.4829000002</v>
      </c>
      <c r="P25">
        <f t="shared" ref="P25:Y25" si="29">IF(O25*$I25&gt;(2*$F25),$Z25=O25*$I25,O25*$I25)</f>
        <v>2615598.6765117301</v>
      </c>
      <c r="Q25" t="b">
        <f t="shared" si="29"/>
        <v>0</v>
      </c>
      <c r="R25">
        <f t="shared" si="29"/>
        <v>0</v>
      </c>
      <c r="S25">
        <f t="shared" si="29"/>
        <v>0</v>
      </c>
      <c r="T25">
        <f t="shared" si="29"/>
        <v>0</v>
      </c>
      <c r="U25">
        <f t="shared" si="29"/>
        <v>0</v>
      </c>
      <c r="V25">
        <f t="shared" si="29"/>
        <v>0</v>
      </c>
      <c r="W25">
        <f t="shared" si="29"/>
        <v>0</v>
      </c>
      <c r="X25">
        <f t="shared" si="29"/>
        <v>0</v>
      </c>
      <c r="Y25">
        <f t="shared" si="29"/>
        <v>0</v>
      </c>
    </row>
    <row r="26" spans="1:25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1"/>
        <v>884947</v>
      </c>
      <c r="G26">
        <f t="shared" si="2"/>
        <v>3347446</v>
      </c>
      <c r="I26">
        <f t="shared" si="3"/>
        <v>3.7827000000000002</v>
      </c>
      <c r="K26">
        <f t="shared" si="4"/>
        <v>7595117093142.0176</v>
      </c>
      <c r="M26">
        <f t="shared" si="5"/>
        <v>1</v>
      </c>
      <c r="O26" t="b">
        <f t="shared" si="6"/>
        <v>0</v>
      </c>
      <c r="P26">
        <f t="shared" ref="P26:Y26" si="30">IF(O26*$I26&gt;(2*$F26),$Z26=O26*$I26,O26*$I26)</f>
        <v>0</v>
      </c>
      <c r="Q26">
        <f t="shared" si="30"/>
        <v>0</v>
      </c>
      <c r="R26">
        <f t="shared" si="30"/>
        <v>0</v>
      </c>
      <c r="S26">
        <f t="shared" si="30"/>
        <v>0</v>
      </c>
      <c r="T26">
        <f t="shared" si="30"/>
        <v>0</v>
      </c>
      <c r="U26">
        <f t="shared" si="30"/>
        <v>0</v>
      </c>
      <c r="V26">
        <f t="shared" si="30"/>
        <v>0</v>
      </c>
      <c r="W26">
        <f t="shared" si="30"/>
        <v>0</v>
      </c>
      <c r="X26">
        <f t="shared" si="30"/>
        <v>0</v>
      </c>
      <c r="Y26">
        <f t="shared" si="30"/>
        <v>0</v>
      </c>
    </row>
    <row r="27" spans="1:25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1"/>
        <v>2151563</v>
      </c>
      <c r="G27">
        <f t="shared" si="2"/>
        <v>1868301</v>
      </c>
      <c r="I27">
        <f t="shared" si="3"/>
        <v>0.86829999999999996</v>
      </c>
      <c r="K27">
        <f t="shared" si="4"/>
        <v>395197.9266941442</v>
      </c>
      <c r="M27">
        <f t="shared" si="5"/>
        <v>0</v>
      </c>
      <c r="O27">
        <f t="shared" si="6"/>
        <v>1622245.7582999999</v>
      </c>
      <c r="P27">
        <f t="shared" ref="P27:Y27" si="31">IF(O27*$I27&gt;(2*$F27),$Z27=O27*$I27,O27*$I27)</f>
        <v>1408595.9919318899</v>
      </c>
      <c r="Q27">
        <f t="shared" si="31"/>
        <v>1223083.89979446</v>
      </c>
      <c r="R27">
        <f t="shared" si="31"/>
        <v>1062003.7501915295</v>
      </c>
      <c r="S27">
        <f t="shared" si="31"/>
        <v>922137.85629130504</v>
      </c>
      <c r="T27">
        <f t="shared" si="31"/>
        <v>800692.30061774014</v>
      </c>
      <c r="U27">
        <f t="shared" si="31"/>
        <v>695241.12462638377</v>
      </c>
      <c r="V27">
        <f t="shared" si="31"/>
        <v>603677.86851308902</v>
      </c>
      <c r="W27">
        <f t="shared" si="31"/>
        <v>524173.49322991516</v>
      </c>
      <c r="X27">
        <f t="shared" si="31"/>
        <v>455139.84417153528</v>
      </c>
      <c r="Y27">
        <f t="shared" si="31"/>
        <v>395197.92669414409</v>
      </c>
    </row>
    <row r="28" spans="1:25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1"/>
        <v>4709695</v>
      </c>
      <c r="G28">
        <f t="shared" si="2"/>
        <v>2219872</v>
      </c>
      <c r="I28">
        <f t="shared" si="3"/>
        <v>0.4713</v>
      </c>
      <c r="K28">
        <f t="shared" si="4"/>
        <v>565.71770476505776</v>
      </c>
      <c r="M28">
        <f t="shared" si="5"/>
        <v>0</v>
      </c>
      <c r="O28">
        <f t="shared" si="6"/>
        <v>1046225.6736</v>
      </c>
      <c r="P28">
        <f t="shared" ref="P28:Y28" si="32">IF(O28*$I28&gt;(2*$F28),$Z28=O28*$I28,O28*$I28)</f>
        <v>493086.15996768</v>
      </c>
      <c r="Q28">
        <f t="shared" si="32"/>
        <v>232391.50719276757</v>
      </c>
      <c r="R28">
        <f t="shared" si="32"/>
        <v>109526.11733995135</v>
      </c>
      <c r="S28">
        <f t="shared" si="32"/>
        <v>51619.65910231907</v>
      </c>
      <c r="T28">
        <f t="shared" si="32"/>
        <v>24328.345334922979</v>
      </c>
      <c r="U28">
        <f t="shared" si="32"/>
        <v>11465.949156349199</v>
      </c>
      <c r="V28">
        <f t="shared" si="32"/>
        <v>5403.9018373873778</v>
      </c>
      <c r="W28">
        <f t="shared" si="32"/>
        <v>2546.8589359606713</v>
      </c>
      <c r="X28">
        <f t="shared" si="32"/>
        <v>1200.3346165182643</v>
      </c>
      <c r="Y28">
        <f t="shared" si="32"/>
        <v>565.71770476505799</v>
      </c>
    </row>
    <row r="29" spans="1:25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1"/>
        <v>5450595</v>
      </c>
      <c r="G29">
        <f t="shared" si="2"/>
        <v>865257</v>
      </c>
      <c r="I29">
        <f t="shared" si="3"/>
        <v>0.15870000000000001</v>
      </c>
      <c r="K29">
        <f t="shared" si="4"/>
        <v>1.3915259693379495E-3</v>
      </c>
      <c r="M29">
        <f t="shared" si="5"/>
        <v>0</v>
      </c>
      <c r="O29">
        <f t="shared" si="6"/>
        <v>137316.28590000002</v>
      </c>
      <c r="P29">
        <f t="shared" ref="P29:Y29" si="33">IF(O29*$I29&gt;(2*$F29),$Z29=O29*$I29,O29*$I29)</f>
        <v>21792.094572330003</v>
      </c>
      <c r="Q29">
        <f t="shared" si="33"/>
        <v>3458.4054086287715</v>
      </c>
      <c r="R29">
        <f t="shared" si="33"/>
        <v>548.84893834938612</v>
      </c>
      <c r="S29">
        <f t="shared" si="33"/>
        <v>87.102326516047583</v>
      </c>
      <c r="T29">
        <f t="shared" si="33"/>
        <v>13.823139218096753</v>
      </c>
      <c r="U29">
        <f t="shared" si="33"/>
        <v>2.1937321939119547</v>
      </c>
      <c r="V29">
        <f t="shared" si="33"/>
        <v>0.34814529917382725</v>
      </c>
      <c r="W29">
        <f t="shared" si="33"/>
        <v>5.525065897888639E-2</v>
      </c>
      <c r="X29">
        <f t="shared" si="33"/>
        <v>8.7682795799492712E-3</v>
      </c>
      <c r="Y29">
        <f t="shared" si="33"/>
        <v>1.3915259693379493E-3</v>
      </c>
    </row>
    <row r="30" spans="1:25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1"/>
        <v>3703941</v>
      </c>
      <c r="G30">
        <f t="shared" si="2"/>
        <v>3045392</v>
      </c>
      <c r="I30">
        <f t="shared" si="3"/>
        <v>0.82220000000000004</v>
      </c>
      <c r="K30">
        <f t="shared" si="4"/>
        <v>353504.86859526741</v>
      </c>
      <c r="M30">
        <f t="shared" si="5"/>
        <v>0</v>
      </c>
      <c r="O30">
        <f t="shared" si="6"/>
        <v>2503921.3023999999</v>
      </c>
      <c r="P30">
        <f t="shared" ref="P30:Y30" si="34">IF(O30*$I30&gt;(2*$F30),$Z30=O30*$I30,O30*$I30)</f>
        <v>2058724.09483328</v>
      </c>
      <c r="Q30">
        <f t="shared" si="34"/>
        <v>1692682.9507719229</v>
      </c>
      <c r="R30">
        <f t="shared" si="34"/>
        <v>1391723.922124675</v>
      </c>
      <c r="S30">
        <f t="shared" si="34"/>
        <v>1144275.4087709079</v>
      </c>
      <c r="T30">
        <f t="shared" si="34"/>
        <v>940823.24109144055</v>
      </c>
      <c r="U30">
        <f t="shared" si="34"/>
        <v>773544.86882538244</v>
      </c>
      <c r="V30">
        <f t="shared" si="34"/>
        <v>636008.59114822943</v>
      </c>
      <c r="W30">
        <f t="shared" si="34"/>
        <v>522926.26364207425</v>
      </c>
      <c r="X30">
        <f t="shared" si="34"/>
        <v>429949.97396651347</v>
      </c>
      <c r="Y30">
        <f t="shared" si="34"/>
        <v>353504.86859526741</v>
      </c>
    </row>
    <row r="31" spans="1:25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1"/>
        <v>5040530</v>
      </c>
      <c r="G31">
        <f t="shared" si="2"/>
        <v>59431</v>
      </c>
      <c r="I31">
        <f t="shared" si="3"/>
        <v>1.18E-2</v>
      </c>
      <c r="K31">
        <f t="shared" si="4"/>
        <v>3.6704145534140717E-17</v>
      </c>
      <c r="M31">
        <f t="shared" si="5"/>
        <v>0</v>
      </c>
      <c r="O31">
        <f t="shared" si="6"/>
        <v>701.28579999999999</v>
      </c>
      <c r="P31">
        <f t="shared" ref="P31:Y31" si="35">IF(O31*$I31&gt;(2*$F31),$Z31=O31*$I31,O31*$I31)</f>
        <v>8.2751724400000004</v>
      </c>
      <c r="Q31">
        <f t="shared" si="35"/>
        <v>9.7647034792000001E-2</v>
      </c>
      <c r="R31">
        <f t="shared" si="35"/>
        <v>1.1522350105455999E-3</v>
      </c>
      <c r="S31">
        <f t="shared" si="35"/>
        <v>1.3596373124438078E-5</v>
      </c>
      <c r="T31">
        <f t="shared" si="35"/>
        <v>1.6043720286836932E-7</v>
      </c>
      <c r="U31">
        <f t="shared" si="35"/>
        <v>1.8931589938467579E-9</v>
      </c>
      <c r="V31">
        <f t="shared" si="35"/>
        <v>2.2339276127391743E-11</v>
      </c>
      <c r="W31">
        <f t="shared" si="35"/>
        <v>2.6360345830322256E-13</v>
      </c>
      <c r="X31">
        <f t="shared" si="35"/>
        <v>3.1105208079780262E-15</v>
      </c>
      <c r="Y31">
        <f t="shared" si="35"/>
        <v>3.6704145534140711E-17</v>
      </c>
    </row>
    <row r="32" spans="1:25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1"/>
        <v>3754769</v>
      </c>
      <c r="G32">
        <f t="shared" si="2"/>
        <v>3477577</v>
      </c>
      <c r="I32">
        <f t="shared" si="3"/>
        <v>0.92620000000000002</v>
      </c>
      <c r="K32">
        <f t="shared" si="4"/>
        <v>1496336.5975759926</v>
      </c>
      <c r="M32">
        <f t="shared" si="5"/>
        <v>0</v>
      </c>
      <c r="O32">
        <f t="shared" si="6"/>
        <v>3220931.8174000001</v>
      </c>
      <c r="P32">
        <f t="shared" ref="P32:Y32" si="36">IF(O32*$I32&gt;(2*$F32),$Z32=O32*$I32,O32*$I32)</f>
        <v>2983227.0492758802</v>
      </c>
      <c r="Q32">
        <f t="shared" si="36"/>
        <v>2763064.8930393201</v>
      </c>
      <c r="R32">
        <f t="shared" si="36"/>
        <v>2559150.7039330183</v>
      </c>
      <c r="S32">
        <f t="shared" si="36"/>
        <v>2370285.3819827614</v>
      </c>
      <c r="T32">
        <f t="shared" si="36"/>
        <v>2195358.3207924338</v>
      </c>
      <c r="U32">
        <f t="shared" si="36"/>
        <v>2033340.8767179523</v>
      </c>
      <c r="V32">
        <f t="shared" si="36"/>
        <v>1883280.3200161676</v>
      </c>
      <c r="W32">
        <f t="shared" si="36"/>
        <v>1744294.2323989745</v>
      </c>
      <c r="X32">
        <f t="shared" si="36"/>
        <v>1615565.3180479303</v>
      </c>
      <c r="Y32">
        <f t="shared" si="36"/>
        <v>1496336.597575993</v>
      </c>
    </row>
    <row r="33" spans="1:25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1"/>
        <v>2021024</v>
      </c>
      <c r="G33">
        <f t="shared" si="2"/>
        <v>3855970</v>
      </c>
      <c r="I33">
        <f t="shared" si="3"/>
        <v>1.9078999999999999</v>
      </c>
      <c r="K33">
        <f t="shared" si="4"/>
        <v>4701596283.852191</v>
      </c>
      <c r="M33">
        <f t="shared" si="5"/>
        <v>1</v>
      </c>
      <c r="O33" t="b">
        <f t="shared" si="6"/>
        <v>0</v>
      </c>
      <c r="P33">
        <f t="shared" ref="P33:Y33" si="37">IF(O33*$I33&gt;(2*$F33),$Z33=O33*$I33,O33*$I33)</f>
        <v>0</v>
      </c>
      <c r="Q33">
        <f t="shared" si="37"/>
        <v>0</v>
      </c>
      <c r="R33">
        <f t="shared" si="37"/>
        <v>0</v>
      </c>
      <c r="S33">
        <f t="shared" si="37"/>
        <v>0</v>
      </c>
      <c r="T33">
        <f t="shared" si="37"/>
        <v>0</v>
      </c>
      <c r="U33">
        <f t="shared" si="37"/>
        <v>0</v>
      </c>
      <c r="V33">
        <f t="shared" si="37"/>
        <v>0</v>
      </c>
      <c r="W33">
        <f t="shared" si="37"/>
        <v>0</v>
      </c>
      <c r="X33">
        <f t="shared" si="37"/>
        <v>0</v>
      </c>
      <c r="Y33">
        <f t="shared" si="37"/>
        <v>0</v>
      </c>
    </row>
    <row r="34" spans="1:25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1"/>
        <v>5856254</v>
      </c>
      <c r="G34">
        <f t="shared" si="2"/>
        <v>948807</v>
      </c>
      <c r="I34">
        <f t="shared" si="3"/>
        <v>0.16200000000000001</v>
      </c>
      <c r="K34">
        <f t="shared" si="4"/>
        <v>1.9135642119948813E-3</v>
      </c>
      <c r="M34">
        <f t="shared" si="5"/>
        <v>0</v>
      </c>
      <c r="O34">
        <f t="shared" si="6"/>
        <v>153706.734</v>
      </c>
      <c r="P34">
        <f t="shared" ref="P34:Y34" si="38">IF(O34*$I34&gt;(2*$F34),$Z34=O34*$I34,O34*$I34)</f>
        <v>24900.490908</v>
      </c>
      <c r="Q34">
        <f t="shared" si="38"/>
        <v>4033.8795270959999</v>
      </c>
      <c r="R34">
        <f t="shared" si="38"/>
        <v>653.48848338955202</v>
      </c>
      <c r="S34">
        <f t="shared" si="38"/>
        <v>105.86513430910743</v>
      </c>
      <c r="T34">
        <f t="shared" si="38"/>
        <v>17.150151758075406</v>
      </c>
      <c r="U34">
        <f t="shared" si="38"/>
        <v>2.7783245848082161</v>
      </c>
      <c r="V34">
        <f t="shared" si="38"/>
        <v>0.45008858273893104</v>
      </c>
      <c r="W34">
        <f t="shared" si="38"/>
        <v>7.2914350403706835E-2</v>
      </c>
      <c r="X34">
        <f t="shared" si="38"/>
        <v>1.1812124765400507E-2</v>
      </c>
      <c r="Y34">
        <f t="shared" si="38"/>
        <v>1.9135642119948821E-3</v>
      </c>
    </row>
    <row r="35" spans="1:25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1"/>
        <v>158033</v>
      </c>
      <c r="G35">
        <f t="shared" si="2"/>
        <v>2754275</v>
      </c>
      <c r="I35">
        <f t="shared" si="3"/>
        <v>17.4285</v>
      </c>
      <c r="K35">
        <f t="shared" si="4"/>
        <v>1.2412733136022505E+20</v>
      </c>
      <c r="M35">
        <f t="shared" si="5"/>
        <v>1</v>
      </c>
      <c r="O35" t="b">
        <f t="shared" si="6"/>
        <v>0</v>
      </c>
      <c r="P35">
        <f t="shared" ref="P35:Y35" si="39">IF(O35*$I35&gt;(2*$F35),$Z35=O35*$I35,O35*$I35)</f>
        <v>0</v>
      </c>
      <c r="Q35">
        <f t="shared" si="39"/>
        <v>0</v>
      </c>
      <c r="R35">
        <f t="shared" si="39"/>
        <v>0</v>
      </c>
      <c r="S35">
        <f t="shared" si="39"/>
        <v>0</v>
      </c>
      <c r="T35">
        <f t="shared" si="39"/>
        <v>0</v>
      </c>
      <c r="U35">
        <f t="shared" si="39"/>
        <v>0</v>
      </c>
      <c r="V35">
        <f t="shared" si="39"/>
        <v>0</v>
      </c>
      <c r="W35">
        <f t="shared" si="39"/>
        <v>0</v>
      </c>
      <c r="X35">
        <f t="shared" si="39"/>
        <v>0</v>
      </c>
      <c r="Y35">
        <f t="shared" si="39"/>
        <v>0</v>
      </c>
    </row>
    <row r="36" spans="1:25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1"/>
        <v>4984142</v>
      </c>
      <c r="G36">
        <f t="shared" si="2"/>
        <v>1986529</v>
      </c>
      <c r="I36">
        <f t="shared" si="3"/>
        <v>0.39860000000000001</v>
      </c>
      <c r="K36">
        <f t="shared" si="4"/>
        <v>80.168756523049737</v>
      </c>
      <c r="M36">
        <f t="shared" si="5"/>
        <v>0</v>
      </c>
      <c r="O36">
        <f t="shared" si="6"/>
        <v>791830.45940000005</v>
      </c>
      <c r="P36">
        <f t="shared" ref="P36:Y36" si="40">IF(O36*$I36&gt;(2*$F36),$Z36=O36*$I36,O36*$I36)</f>
        <v>315623.62111684005</v>
      </c>
      <c r="Q36">
        <f t="shared" si="40"/>
        <v>125807.57537717244</v>
      </c>
      <c r="R36">
        <f t="shared" si="40"/>
        <v>50146.899545340937</v>
      </c>
      <c r="S36">
        <f t="shared" si="40"/>
        <v>19988.554158772899</v>
      </c>
      <c r="T36">
        <f t="shared" si="40"/>
        <v>7967.4376876868773</v>
      </c>
      <c r="U36">
        <f t="shared" si="40"/>
        <v>3175.8206623119895</v>
      </c>
      <c r="V36">
        <f t="shared" si="40"/>
        <v>1265.8821159975591</v>
      </c>
      <c r="W36">
        <f t="shared" si="40"/>
        <v>504.58061143662707</v>
      </c>
      <c r="X36">
        <f t="shared" si="40"/>
        <v>201.12583171863955</v>
      </c>
      <c r="Y36">
        <f t="shared" si="40"/>
        <v>80.168756523049723</v>
      </c>
    </row>
    <row r="37" spans="1:25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1"/>
        <v>3653434</v>
      </c>
      <c r="G37">
        <f t="shared" si="2"/>
        <v>229037</v>
      </c>
      <c r="I37">
        <f t="shared" si="3"/>
        <v>6.2700000000000006E-2</v>
      </c>
      <c r="K37">
        <f t="shared" si="4"/>
        <v>1.3484926872610994E-8</v>
      </c>
      <c r="M37">
        <f t="shared" si="5"/>
        <v>0</v>
      </c>
      <c r="O37">
        <f t="shared" si="6"/>
        <v>14360.619900000002</v>
      </c>
      <c r="P37">
        <f t="shared" ref="P37:Y37" si="41">IF(O37*$I37&gt;(2*$F37),$Z37=O37*$I37,O37*$I37)</f>
        <v>900.41086773000018</v>
      </c>
      <c r="Q37">
        <f t="shared" si="41"/>
        <v>56.455761406671016</v>
      </c>
      <c r="R37">
        <f t="shared" si="41"/>
        <v>3.5397762401982731</v>
      </c>
      <c r="S37">
        <f t="shared" si="41"/>
        <v>0.22194397026043175</v>
      </c>
      <c r="T37">
        <f t="shared" si="41"/>
        <v>1.3915886935329072E-2</v>
      </c>
      <c r="U37">
        <f t="shared" si="41"/>
        <v>8.7252611084513286E-4</v>
      </c>
      <c r="V37">
        <f t="shared" si="41"/>
        <v>5.4707387149989838E-5</v>
      </c>
      <c r="W37">
        <f t="shared" si="41"/>
        <v>3.430153174304363E-6</v>
      </c>
      <c r="X37">
        <f t="shared" si="41"/>
        <v>2.1507060402888359E-7</v>
      </c>
      <c r="Y37">
        <f t="shared" si="41"/>
        <v>1.3484926872611002E-8</v>
      </c>
    </row>
    <row r="38" spans="1:25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1"/>
        <v>2921428</v>
      </c>
      <c r="G38">
        <f t="shared" si="2"/>
        <v>2383387</v>
      </c>
      <c r="I38">
        <f t="shared" si="3"/>
        <v>0.81579999999999997</v>
      </c>
      <c r="K38">
        <f t="shared" si="4"/>
        <v>253872.27625648715</v>
      </c>
      <c r="M38">
        <f t="shared" si="5"/>
        <v>0</v>
      </c>
      <c r="O38">
        <f t="shared" si="6"/>
        <v>1944367.1146</v>
      </c>
      <c r="P38">
        <f t="shared" ref="P38:Y38" si="42">IF(O38*$I38&gt;(2*$F38),$Z38=O38*$I38,O38*$I38)</f>
        <v>1586214.6920906799</v>
      </c>
      <c r="Q38">
        <f t="shared" si="42"/>
        <v>1294033.9458075766</v>
      </c>
      <c r="R38">
        <f t="shared" si="42"/>
        <v>1055672.892989821</v>
      </c>
      <c r="S38">
        <f t="shared" si="42"/>
        <v>861217.94610109599</v>
      </c>
      <c r="T38">
        <f t="shared" si="42"/>
        <v>702581.60042927414</v>
      </c>
      <c r="U38">
        <f t="shared" si="42"/>
        <v>573166.06963020179</v>
      </c>
      <c r="V38">
        <f t="shared" si="42"/>
        <v>467588.87960431859</v>
      </c>
      <c r="W38">
        <f t="shared" si="42"/>
        <v>381459.00798120309</v>
      </c>
      <c r="X38">
        <f t="shared" si="42"/>
        <v>311194.25871106546</v>
      </c>
      <c r="Y38">
        <f t="shared" si="42"/>
        <v>253872.27625648718</v>
      </c>
    </row>
    <row r="39" spans="1:25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1"/>
        <v>3286803</v>
      </c>
      <c r="G39">
        <f t="shared" si="2"/>
        <v>877403</v>
      </c>
      <c r="I39">
        <f t="shared" si="3"/>
        <v>0.26690000000000003</v>
      </c>
      <c r="K39">
        <f t="shared" si="4"/>
        <v>0.42956948848610921</v>
      </c>
      <c r="M39">
        <f t="shared" si="5"/>
        <v>0</v>
      </c>
      <c r="O39">
        <f t="shared" si="6"/>
        <v>234178.86070000002</v>
      </c>
      <c r="P39">
        <f t="shared" ref="P39:Y39" si="43">IF(O39*$I39&gt;(2*$F39),$Z39=O39*$I39,O39*$I39)</f>
        <v>62502.33792083001</v>
      </c>
      <c r="Q39">
        <f t="shared" si="43"/>
        <v>16681.873991069533</v>
      </c>
      <c r="R39">
        <f t="shared" si="43"/>
        <v>4452.3921682164591</v>
      </c>
      <c r="S39">
        <f t="shared" si="43"/>
        <v>1188.343469696973</v>
      </c>
      <c r="T39">
        <f t="shared" si="43"/>
        <v>317.16887206212215</v>
      </c>
      <c r="U39">
        <f t="shared" si="43"/>
        <v>84.65237195338041</v>
      </c>
      <c r="V39">
        <f t="shared" si="43"/>
        <v>22.593718074357234</v>
      </c>
      <c r="W39">
        <f t="shared" si="43"/>
        <v>6.030263354045946</v>
      </c>
      <c r="X39">
        <f t="shared" si="43"/>
        <v>1.6094772891948632</v>
      </c>
      <c r="Y39">
        <f t="shared" si="43"/>
        <v>0.42956948848610904</v>
      </c>
    </row>
    <row r="40" spans="1:25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1"/>
        <v>1063625</v>
      </c>
      <c r="G40">
        <f t="shared" si="2"/>
        <v>5958241</v>
      </c>
      <c r="I40">
        <f t="shared" si="3"/>
        <v>5.6017999999999999</v>
      </c>
      <c r="K40">
        <f t="shared" si="4"/>
        <v>1015597579638562</v>
      </c>
      <c r="M40">
        <f t="shared" si="5"/>
        <v>1</v>
      </c>
      <c r="O40" t="b">
        <f t="shared" si="6"/>
        <v>0</v>
      </c>
      <c r="P40">
        <f t="shared" ref="P40:Y40" si="44">IF(O40*$I40&gt;(2*$F40),$Z40=O40*$I40,O40*$I40)</f>
        <v>0</v>
      </c>
      <c r="Q40">
        <f t="shared" si="44"/>
        <v>0</v>
      </c>
      <c r="R40">
        <f t="shared" si="44"/>
        <v>0</v>
      </c>
      <c r="S40">
        <f t="shared" si="44"/>
        <v>0</v>
      </c>
      <c r="T40">
        <f t="shared" si="44"/>
        <v>0</v>
      </c>
      <c r="U40">
        <f t="shared" si="44"/>
        <v>0</v>
      </c>
      <c r="V40">
        <f t="shared" si="44"/>
        <v>0</v>
      </c>
      <c r="W40">
        <f t="shared" si="44"/>
        <v>0</v>
      </c>
      <c r="X40">
        <f t="shared" si="44"/>
        <v>0</v>
      </c>
      <c r="Y40">
        <f t="shared" si="44"/>
        <v>0</v>
      </c>
    </row>
    <row r="41" spans="1:25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1"/>
        <v>2270638</v>
      </c>
      <c r="G41">
        <f t="shared" si="2"/>
        <v>5149121</v>
      </c>
      <c r="I41">
        <f t="shared" si="3"/>
        <v>2.2677</v>
      </c>
      <c r="K41">
        <f t="shared" si="4"/>
        <v>41992786911.820206</v>
      </c>
      <c r="M41">
        <f t="shared" si="5"/>
        <v>1</v>
      </c>
      <c r="O41" t="b">
        <f t="shared" si="6"/>
        <v>0</v>
      </c>
      <c r="P41">
        <f t="shared" ref="P41:Y41" si="45">IF(O41*$I41&gt;(2*$F41),$Z41=O41*$I41,O41*$I41)</f>
        <v>0</v>
      </c>
      <c r="Q41">
        <f t="shared" si="45"/>
        <v>0</v>
      </c>
      <c r="R41">
        <f t="shared" si="45"/>
        <v>0</v>
      </c>
      <c r="S41">
        <f t="shared" si="45"/>
        <v>0</v>
      </c>
      <c r="T41">
        <f t="shared" si="45"/>
        <v>0</v>
      </c>
      <c r="U41">
        <f t="shared" si="45"/>
        <v>0</v>
      </c>
      <c r="V41">
        <f t="shared" si="45"/>
        <v>0</v>
      </c>
      <c r="W41">
        <f t="shared" si="45"/>
        <v>0</v>
      </c>
      <c r="X41">
        <f t="shared" si="45"/>
        <v>0</v>
      </c>
      <c r="Y41">
        <f t="shared" si="45"/>
        <v>0</v>
      </c>
    </row>
    <row r="42" spans="1:25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1"/>
        <v>4318105</v>
      </c>
      <c r="G42">
        <f t="shared" si="2"/>
        <v>29991</v>
      </c>
      <c r="I42">
        <f t="shared" si="3"/>
        <v>6.8999999999999999E-3</v>
      </c>
      <c r="K42">
        <f t="shared" si="4"/>
        <v>5.062102619043687E-20</v>
      </c>
      <c r="M42">
        <f t="shared" si="5"/>
        <v>0</v>
      </c>
      <c r="O42">
        <f t="shared" si="6"/>
        <v>206.93789999999998</v>
      </c>
      <c r="P42">
        <f t="shared" ref="P42:Y42" si="46">IF(O42*$I42&gt;(2*$F42),$Z42=O42*$I42,O42*$I42)</f>
        <v>1.4278715099999999</v>
      </c>
      <c r="Q42">
        <f t="shared" si="46"/>
        <v>9.8523134189999993E-3</v>
      </c>
      <c r="R42">
        <f t="shared" si="46"/>
        <v>6.7980962591099992E-5</v>
      </c>
      <c r="S42">
        <f t="shared" si="46"/>
        <v>4.6906864187858995E-7</v>
      </c>
      <c r="T42">
        <f t="shared" si="46"/>
        <v>3.2365736289622704E-9</v>
      </c>
      <c r="U42">
        <f t="shared" si="46"/>
        <v>2.2332358039839664E-11</v>
      </c>
      <c r="V42">
        <f t="shared" si="46"/>
        <v>1.5409327047489369E-13</v>
      </c>
      <c r="W42">
        <f t="shared" si="46"/>
        <v>1.0632435662767665E-15</v>
      </c>
      <c r="X42">
        <f t="shared" si="46"/>
        <v>7.3363806073096888E-18</v>
      </c>
      <c r="Y42">
        <f t="shared" si="46"/>
        <v>5.0621026190436852E-20</v>
      </c>
    </row>
    <row r="43" spans="1:25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1"/>
        <v>4544199</v>
      </c>
      <c r="G43">
        <f t="shared" si="2"/>
        <v>726835</v>
      </c>
      <c r="I43">
        <f t="shared" si="3"/>
        <v>0.15989999999999999</v>
      </c>
      <c r="K43">
        <f t="shared" si="4"/>
        <v>1.2698982752878116E-3</v>
      </c>
      <c r="M43">
        <f t="shared" si="5"/>
        <v>0</v>
      </c>
      <c r="O43">
        <f t="shared" si="6"/>
        <v>116220.91649999999</v>
      </c>
      <c r="P43">
        <f t="shared" ref="P43:Y43" si="47">IF(O43*$I43&gt;(2*$F43),$Z43=O43*$I43,O43*$I43)</f>
        <v>18583.724548349997</v>
      </c>
      <c r="Q43">
        <f t="shared" si="47"/>
        <v>2971.5375552811643</v>
      </c>
      <c r="R43">
        <f t="shared" si="47"/>
        <v>475.14885508945815</v>
      </c>
      <c r="S43">
        <f t="shared" si="47"/>
        <v>75.976301928804347</v>
      </c>
      <c r="T43">
        <f t="shared" si="47"/>
        <v>12.148610678415814</v>
      </c>
      <c r="U43">
        <f t="shared" si="47"/>
        <v>1.9425628474786885</v>
      </c>
      <c r="V43">
        <f t="shared" si="47"/>
        <v>0.31061579931184224</v>
      </c>
      <c r="W43">
        <f t="shared" si="47"/>
        <v>4.9667466309963569E-2</v>
      </c>
      <c r="X43">
        <f t="shared" si="47"/>
        <v>7.9418278629631734E-3</v>
      </c>
      <c r="Y43">
        <f t="shared" si="47"/>
        <v>1.2698982752878114E-3</v>
      </c>
    </row>
    <row r="44" spans="1:25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1"/>
        <v>5125651</v>
      </c>
      <c r="G44">
        <f t="shared" si="2"/>
        <v>75752</v>
      </c>
      <c r="I44">
        <f t="shared" si="3"/>
        <v>1.4800000000000001E-2</v>
      </c>
      <c r="K44">
        <f t="shared" si="4"/>
        <v>5.652921737821632E-16</v>
      </c>
      <c r="M44">
        <f t="shared" si="5"/>
        <v>0</v>
      </c>
      <c r="O44">
        <f t="shared" si="6"/>
        <v>1121.1296</v>
      </c>
      <c r="P44">
        <f t="shared" ref="P44:Y44" si="48">IF(O44*$I44&gt;(2*$F44),$Z44=O44*$I44,O44*$I44)</f>
        <v>16.592718080000001</v>
      </c>
      <c r="Q44">
        <f t="shared" si="48"/>
        <v>0.24557222758400002</v>
      </c>
      <c r="R44">
        <f t="shared" si="48"/>
        <v>3.6344689682432005E-3</v>
      </c>
      <c r="S44">
        <f t="shared" si="48"/>
        <v>5.3790140729999368E-5</v>
      </c>
      <c r="T44">
        <f t="shared" si="48"/>
        <v>7.9609408280399066E-7</v>
      </c>
      <c r="U44">
        <f t="shared" si="48"/>
        <v>1.1782192425499063E-8</v>
      </c>
      <c r="V44">
        <f t="shared" si="48"/>
        <v>1.7437644789738614E-10</v>
      </c>
      <c r="W44">
        <f t="shared" si="48"/>
        <v>2.5807714288813149E-12</v>
      </c>
      <c r="X44">
        <f t="shared" si="48"/>
        <v>3.8195417147443463E-14</v>
      </c>
      <c r="Y44">
        <f t="shared" si="48"/>
        <v>5.652921737821633E-16</v>
      </c>
    </row>
    <row r="45" spans="1:25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1"/>
        <v>1673241</v>
      </c>
      <c r="G45">
        <f t="shared" si="2"/>
        <v>2023958</v>
      </c>
      <c r="I45">
        <f t="shared" si="3"/>
        <v>1.2096</v>
      </c>
      <c r="K45">
        <f t="shared" si="4"/>
        <v>16415762.33264309</v>
      </c>
      <c r="M45">
        <f t="shared" si="5"/>
        <v>1</v>
      </c>
      <c r="O45">
        <f t="shared" si="6"/>
        <v>2448179.5967999999</v>
      </c>
      <c r="P45">
        <f t="shared" ref="P45:Y45" si="49">IF(O45*$I45&gt;(2*$F45),$Z45=O45*$I45,O45*$I45)</f>
        <v>2961318.04028928</v>
      </c>
      <c r="Q45" t="b">
        <f t="shared" si="49"/>
        <v>0</v>
      </c>
      <c r="R45">
        <f t="shared" si="49"/>
        <v>0</v>
      </c>
      <c r="S45">
        <f t="shared" si="49"/>
        <v>0</v>
      </c>
      <c r="T45">
        <f t="shared" si="49"/>
        <v>0</v>
      </c>
      <c r="U45">
        <f t="shared" si="49"/>
        <v>0</v>
      </c>
      <c r="V45">
        <f t="shared" si="49"/>
        <v>0</v>
      </c>
      <c r="W45">
        <f t="shared" si="49"/>
        <v>0</v>
      </c>
      <c r="X45">
        <f t="shared" si="49"/>
        <v>0</v>
      </c>
      <c r="Y45">
        <f t="shared" si="49"/>
        <v>0</v>
      </c>
    </row>
    <row r="46" spans="1:25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1"/>
        <v>2257874</v>
      </c>
      <c r="G46">
        <f t="shared" si="2"/>
        <v>3261598</v>
      </c>
      <c r="I46">
        <f t="shared" si="3"/>
        <v>1.4444999999999999</v>
      </c>
      <c r="K46">
        <f t="shared" si="4"/>
        <v>186347443.9602693</v>
      </c>
      <c r="M46">
        <f t="shared" si="5"/>
        <v>1</v>
      </c>
      <c r="O46" t="b">
        <f t="shared" si="6"/>
        <v>0</v>
      </c>
      <c r="P46">
        <f t="shared" ref="P46:Y46" si="50">IF(O46*$I46&gt;(2*$F46),$Z46=O46*$I46,O46*$I46)</f>
        <v>0</v>
      </c>
      <c r="Q46">
        <f t="shared" si="50"/>
        <v>0</v>
      </c>
      <c r="R46">
        <f t="shared" si="50"/>
        <v>0</v>
      </c>
      <c r="S46">
        <f t="shared" si="50"/>
        <v>0</v>
      </c>
      <c r="T46">
        <f t="shared" si="50"/>
        <v>0</v>
      </c>
      <c r="U46">
        <f t="shared" si="50"/>
        <v>0</v>
      </c>
      <c r="V46">
        <f t="shared" si="50"/>
        <v>0</v>
      </c>
      <c r="W46">
        <f t="shared" si="50"/>
        <v>0</v>
      </c>
      <c r="X46">
        <f t="shared" si="50"/>
        <v>0</v>
      </c>
      <c r="Y46">
        <f t="shared" si="50"/>
        <v>0</v>
      </c>
    </row>
    <row r="47" spans="1:25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1"/>
        <v>286380</v>
      </c>
      <c r="G47">
        <f t="shared" si="2"/>
        <v>5502111</v>
      </c>
      <c r="I47">
        <f t="shared" si="3"/>
        <v>19.212599999999998</v>
      </c>
      <c r="K47">
        <f t="shared" si="4"/>
        <v>7.2439742591987928E+20</v>
      </c>
      <c r="M47">
        <f t="shared" si="5"/>
        <v>1</v>
      </c>
      <c r="O47" t="b">
        <f t="shared" si="6"/>
        <v>0</v>
      </c>
      <c r="P47">
        <f t="shared" ref="P47:Y47" si="51">IF(O47*$I47&gt;(2*$F47),$Z47=O47*$I47,O47*$I47)</f>
        <v>0</v>
      </c>
      <c r="Q47">
        <f t="shared" si="51"/>
        <v>0</v>
      </c>
      <c r="R47">
        <f t="shared" si="51"/>
        <v>0</v>
      </c>
      <c r="S47">
        <f t="shared" si="51"/>
        <v>0</v>
      </c>
      <c r="T47">
        <f t="shared" si="51"/>
        <v>0</v>
      </c>
      <c r="U47">
        <f t="shared" si="51"/>
        <v>0</v>
      </c>
      <c r="V47">
        <f t="shared" si="51"/>
        <v>0</v>
      </c>
      <c r="W47">
        <f t="shared" si="51"/>
        <v>0</v>
      </c>
      <c r="X47">
        <f t="shared" si="51"/>
        <v>0</v>
      </c>
      <c r="Y47">
        <f t="shared" si="51"/>
        <v>0</v>
      </c>
    </row>
    <row r="48" spans="1:25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1"/>
        <v>2503710</v>
      </c>
      <c r="G48">
        <f t="shared" si="2"/>
        <v>5389136</v>
      </c>
      <c r="I48">
        <f t="shared" si="3"/>
        <v>2.1524999999999999</v>
      </c>
      <c r="K48">
        <f t="shared" si="4"/>
        <v>24768169150.011646</v>
      </c>
      <c r="M48">
        <f t="shared" si="5"/>
        <v>1</v>
      </c>
      <c r="O48" t="b">
        <f t="shared" si="6"/>
        <v>0</v>
      </c>
      <c r="P48">
        <f t="shared" ref="P48:Y48" si="52">IF(O48*$I48&gt;(2*$F48),$Z48=O48*$I48,O48*$I48)</f>
        <v>0</v>
      </c>
      <c r="Q48">
        <f t="shared" si="52"/>
        <v>0</v>
      </c>
      <c r="R48">
        <f t="shared" si="52"/>
        <v>0</v>
      </c>
      <c r="S48">
        <f t="shared" si="52"/>
        <v>0</v>
      </c>
      <c r="T48">
        <f t="shared" si="52"/>
        <v>0</v>
      </c>
      <c r="U48">
        <f t="shared" si="52"/>
        <v>0</v>
      </c>
      <c r="V48">
        <f t="shared" si="52"/>
        <v>0</v>
      </c>
      <c r="W48">
        <f t="shared" si="52"/>
        <v>0</v>
      </c>
      <c r="X48">
        <f t="shared" si="52"/>
        <v>0</v>
      </c>
      <c r="Y48">
        <f t="shared" si="52"/>
        <v>0</v>
      </c>
    </row>
    <row r="49" spans="1:25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1"/>
        <v>5369399</v>
      </c>
      <c r="G49">
        <f t="shared" si="2"/>
        <v>5688389</v>
      </c>
      <c r="I49">
        <f t="shared" si="3"/>
        <v>1.0593999999999999</v>
      </c>
      <c r="K49">
        <f t="shared" si="4"/>
        <v>10731216.148348169</v>
      </c>
      <c r="M49">
        <f t="shared" si="5"/>
        <v>0</v>
      </c>
      <c r="O49">
        <f t="shared" si="6"/>
        <v>6026279.3065999998</v>
      </c>
      <c r="P49">
        <f t="shared" ref="P49:Y49" si="53">IF(O49*$I49&gt;(2*$F49),$Z49=O49*$I49,O49*$I49)</f>
        <v>6384240.2974120388</v>
      </c>
      <c r="Q49">
        <f t="shared" si="53"/>
        <v>6763464.1710783131</v>
      </c>
      <c r="R49">
        <f t="shared" si="53"/>
        <v>7165213.9428403638</v>
      </c>
      <c r="S49">
        <f t="shared" si="53"/>
        <v>7590827.6510450803</v>
      </c>
      <c r="T49">
        <f t="shared" si="53"/>
        <v>8041722.813517157</v>
      </c>
      <c r="U49">
        <f t="shared" si="53"/>
        <v>8519401.1486400757</v>
      </c>
      <c r="V49">
        <f t="shared" si="53"/>
        <v>9025453.5768692959</v>
      </c>
      <c r="W49">
        <f t="shared" si="53"/>
        <v>9561565.5193353314</v>
      </c>
      <c r="X49">
        <f t="shared" si="53"/>
        <v>10129522.511183849</v>
      </c>
      <c r="Y49">
        <f t="shared" si="53"/>
        <v>10731216.148348168</v>
      </c>
    </row>
    <row r="50" spans="1:25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1"/>
        <v>516909</v>
      </c>
      <c r="G50">
        <f t="shared" si="2"/>
        <v>6097264</v>
      </c>
      <c r="I50">
        <f t="shared" si="3"/>
        <v>11.7956</v>
      </c>
      <c r="K50">
        <f t="shared" si="4"/>
        <v>3.7502084173687931E+18</v>
      </c>
      <c r="M50">
        <f t="shared" si="5"/>
        <v>1</v>
      </c>
      <c r="O50" t="b">
        <f t="shared" si="6"/>
        <v>0</v>
      </c>
      <c r="P50">
        <f t="shared" ref="P50:Y50" si="54">IF(O50*$I50&gt;(2*$F50),$Z50=O50*$I50,O50*$I50)</f>
        <v>0</v>
      </c>
      <c r="Q50">
        <f t="shared" si="54"/>
        <v>0</v>
      </c>
      <c r="R50">
        <f t="shared" si="54"/>
        <v>0</v>
      </c>
      <c r="S50">
        <f t="shared" si="54"/>
        <v>0</v>
      </c>
      <c r="T50">
        <f t="shared" si="54"/>
        <v>0</v>
      </c>
      <c r="U50">
        <f t="shared" si="54"/>
        <v>0</v>
      </c>
      <c r="V50">
        <f t="shared" si="54"/>
        <v>0</v>
      </c>
      <c r="W50">
        <f t="shared" si="54"/>
        <v>0</v>
      </c>
      <c r="X50">
        <f t="shared" si="54"/>
        <v>0</v>
      </c>
      <c r="Y50">
        <f t="shared" si="54"/>
        <v>0</v>
      </c>
    </row>
    <row r="51" spans="1:25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1"/>
        <v>5119414</v>
      </c>
      <c r="G51">
        <f t="shared" si="2"/>
        <v>3649895</v>
      </c>
      <c r="I51">
        <f t="shared" si="3"/>
        <v>0.71299999999999997</v>
      </c>
      <c r="K51">
        <f t="shared" si="4"/>
        <v>88361.931238585894</v>
      </c>
      <c r="M51">
        <f t="shared" si="5"/>
        <v>0</v>
      </c>
      <c r="O51">
        <f t="shared" si="6"/>
        <v>2602375.1349999998</v>
      </c>
      <c r="P51">
        <f t="shared" ref="P51:Y51" si="55">IF(O51*$I51&gt;(2*$F51),$Z51=O51*$I51,O51*$I51)</f>
        <v>1855493.4712549997</v>
      </c>
      <c r="Q51">
        <f t="shared" si="55"/>
        <v>1322966.8450048147</v>
      </c>
      <c r="R51">
        <f t="shared" si="55"/>
        <v>943275.36048843281</v>
      </c>
      <c r="S51">
        <f t="shared" si="55"/>
        <v>672555.33202825254</v>
      </c>
      <c r="T51">
        <f t="shared" si="55"/>
        <v>479531.95173614402</v>
      </c>
      <c r="U51">
        <f t="shared" si="55"/>
        <v>341906.28158787068</v>
      </c>
      <c r="V51">
        <f t="shared" si="55"/>
        <v>243779.17877215179</v>
      </c>
      <c r="W51">
        <f t="shared" si="55"/>
        <v>173814.55446454423</v>
      </c>
      <c r="X51">
        <f t="shared" si="55"/>
        <v>123929.77733322003</v>
      </c>
      <c r="Y51">
        <f t="shared" si="55"/>
        <v>88361.931238585879</v>
      </c>
    </row>
    <row r="52" spans="1:25" x14ac:dyDescent="0.25">
      <c r="M52">
        <f>SUM(M2:M51)</f>
        <v>18</v>
      </c>
      <c r="X52" t="s">
        <v>82</v>
      </c>
      <c r="Y52" s="1">
        <f>SUM(Y2:Y51)</f>
        <v>23674310.528078325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Arkusz1!kraina</vt:lpstr>
      <vt:lpstr>Arkusz2!kraina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2019-02-08T18:03:23Z</dcterms:created>
  <dcterms:modified xsi:type="dcterms:W3CDTF">2019-02-09T15:39:11Z</dcterms:modified>
</cp:coreProperties>
</file>