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iv\Documents\Development\ML\Excel-Net\"/>
    </mc:Choice>
  </mc:AlternateContent>
  <xr:revisionPtr revIDLastSave="0" documentId="13_ncr:1_{4BBF57D3-A290-4541-A8D6-CC7294A7D9F7}" xr6:coauthVersionLast="47" xr6:coauthVersionMax="47" xr10:uidLastSave="{00000000-0000-0000-0000-000000000000}"/>
  <bookViews>
    <workbookView xWindow="-108" yWindow="-108" windowWidth="23256" windowHeight="12456" xr2:uid="{2781562B-16EF-496E-9C5F-5DDDC32CAD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2" i="1" l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J70" i="1"/>
  <c r="J71" i="1"/>
  <c r="J72" i="1"/>
  <c r="J73" i="1"/>
  <c r="J69" i="1"/>
  <c r="I69" i="1"/>
  <c r="H69" i="1"/>
  <c r="G69" i="1"/>
  <c r="F69" i="1"/>
  <c r="E69" i="1"/>
  <c r="D69" i="1"/>
  <c r="C69" i="1"/>
  <c r="B69" i="1"/>
  <c r="I70" i="1"/>
  <c r="H70" i="1"/>
  <c r="G70" i="1"/>
  <c r="F70" i="1"/>
  <c r="E70" i="1"/>
  <c r="D70" i="1"/>
  <c r="C70" i="1"/>
  <c r="B70" i="1"/>
  <c r="I72" i="1"/>
  <c r="H72" i="1"/>
  <c r="G72" i="1"/>
  <c r="F72" i="1"/>
  <c r="E72" i="1"/>
  <c r="D72" i="1"/>
  <c r="C72" i="1"/>
  <c r="B72" i="1"/>
  <c r="I71" i="1"/>
  <c r="H71" i="1"/>
  <c r="G71" i="1"/>
  <c r="F71" i="1"/>
  <c r="E71" i="1"/>
  <c r="D71" i="1"/>
  <c r="C71" i="1"/>
  <c r="B71" i="1"/>
  <c r="I73" i="1"/>
  <c r="H73" i="1"/>
  <c r="G73" i="1"/>
  <c r="F73" i="1"/>
  <c r="E73" i="1"/>
  <c r="D73" i="1"/>
  <c r="C73" i="1"/>
  <c r="B73" i="1"/>
  <c r="J36" i="1"/>
  <c r="J33" i="1"/>
  <c r="J38" i="1"/>
  <c r="J34" i="1"/>
  <c r="J35" i="1"/>
  <c r="J37" i="1"/>
  <c r="J41" i="1"/>
  <c r="J44" i="1"/>
  <c r="J45" i="1"/>
  <c r="J42" i="1"/>
  <c r="J46" i="1"/>
  <c r="J43" i="1"/>
  <c r="J40" i="1"/>
  <c r="J51" i="1"/>
  <c r="J50" i="1"/>
  <c r="J48" i="1"/>
  <c r="J49" i="1"/>
  <c r="J47" i="1"/>
  <c r="J55" i="1"/>
  <c r="J54" i="1"/>
  <c r="J53" i="1"/>
  <c r="J52" i="1"/>
  <c r="J39" i="1"/>
  <c r="L92" i="1" l="1"/>
  <c r="M92" i="1" s="1"/>
  <c r="O92" i="1" s="1"/>
  <c r="L84" i="1"/>
  <c r="M84" i="1" s="1"/>
  <c r="O84" i="1" s="1"/>
  <c r="L83" i="1"/>
  <c r="M83" i="1" s="1"/>
  <c r="O83" i="1" s="1"/>
  <c r="L80" i="1"/>
  <c r="M80" i="1" s="1"/>
  <c r="O80" i="1" s="1"/>
  <c r="L76" i="1"/>
  <c r="M76" i="1" s="1"/>
  <c r="O76" i="1" s="1"/>
  <c r="L75" i="1"/>
  <c r="M75" i="1" s="1"/>
  <c r="O75" i="1" s="1"/>
  <c r="L90" i="1"/>
  <c r="M90" i="1" s="1"/>
  <c r="O90" i="1" s="1"/>
  <c r="L82" i="1"/>
  <c r="M82" i="1" s="1"/>
  <c r="O82" i="1" s="1"/>
  <c r="L91" i="1"/>
  <c r="M91" i="1" s="1"/>
  <c r="O91" i="1" s="1"/>
  <c r="L97" i="1"/>
  <c r="M97" i="1" s="1"/>
  <c r="O97" i="1" s="1"/>
  <c r="L89" i="1"/>
  <c r="M89" i="1" s="1"/>
  <c r="L81" i="1"/>
  <c r="M81" i="1" s="1"/>
  <c r="O81" i="1" s="1"/>
  <c r="L88" i="1"/>
  <c r="M88" i="1" s="1"/>
  <c r="O88" i="1" s="1"/>
  <c r="L95" i="1"/>
  <c r="M95" i="1" s="1"/>
  <c r="O95" i="1" s="1"/>
  <c r="L87" i="1"/>
  <c r="M87" i="1" s="1"/>
  <c r="O87" i="1" s="1"/>
  <c r="L79" i="1"/>
  <c r="M79" i="1" s="1"/>
  <c r="O79" i="1" s="1"/>
  <c r="L96" i="1"/>
  <c r="M96" i="1" s="1"/>
  <c r="O96" i="1" s="1"/>
  <c r="L94" i="1"/>
  <c r="M94" i="1" s="1"/>
  <c r="O94" i="1" s="1"/>
  <c r="L86" i="1"/>
  <c r="M86" i="1" s="1"/>
  <c r="O86" i="1" s="1"/>
  <c r="L78" i="1"/>
  <c r="M78" i="1" s="1"/>
  <c r="O78" i="1" s="1"/>
  <c r="L93" i="1"/>
  <c r="M93" i="1" s="1"/>
  <c r="O93" i="1" s="1"/>
  <c r="L85" i="1"/>
  <c r="M85" i="1" s="1"/>
  <c r="O85" i="1" s="1"/>
  <c r="L77" i="1"/>
  <c r="M77" i="1" s="1"/>
  <c r="O77" i="1" s="1"/>
  <c r="O89" i="1" l="1"/>
  <c r="U89" i="1" s="1"/>
  <c r="L100" i="1"/>
  <c r="Y43" i="1" s="1"/>
  <c r="N86" i="1"/>
  <c r="N77" i="1"/>
  <c r="N95" i="1"/>
  <c r="N87" i="1"/>
  <c r="N94" i="1"/>
  <c r="N78" i="1"/>
  <c r="N84" i="1"/>
  <c r="Q84" i="1"/>
  <c r="N88" i="1"/>
  <c r="N79" i="1"/>
  <c r="N93" i="1"/>
  <c r="N92" i="1"/>
  <c r="N76" i="1"/>
  <c r="V76" i="1"/>
  <c r="N91" i="1"/>
  <c r="N96" i="1"/>
  <c r="N82" i="1"/>
  <c r="N89" i="1"/>
  <c r="N80" i="1"/>
  <c r="N97" i="1"/>
  <c r="N85" i="1"/>
  <c r="N90" i="1"/>
  <c r="N83" i="1"/>
  <c r="N81" i="1"/>
  <c r="P89" i="1" l="1"/>
  <c r="T89" i="1"/>
  <c r="V89" i="1"/>
  <c r="Q89" i="1"/>
  <c r="S89" i="1"/>
  <c r="W89" i="1"/>
  <c r="R89" i="1"/>
  <c r="Q76" i="1"/>
  <c r="T84" i="1"/>
  <c r="V84" i="1"/>
  <c r="U84" i="1"/>
  <c r="T78" i="1"/>
  <c r="Q78" i="1"/>
  <c r="U78" i="1"/>
  <c r="W78" i="1"/>
  <c r="S78" i="1"/>
  <c r="V78" i="1"/>
  <c r="P78" i="1"/>
  <c r="R78" i="1"/>
  <c r="R85" i="1"/>
  <c r="W85" i="1"/>
  <c r="S85" i="1"/>
  <c r="T85" i="1"/>
  <c r="P85" i="1"/>
  <c r="Q85" i="1"/>
  <c r="V85" i="1"/>
  <c r="U85" i="1"/>
  <c r="U97" i="1"/>
  <c r="Q97" i="1"/>
  <c r="W97" i="1"/>
  <c r="R97" i="1"/>
  <c r="V97" i="1"/>
  <c r="T97" i="1"/>
  <c r="S97" i="1"/>
  <c r="P97" i="1"/>
  <c r="V92" i="1"/>
  <c r="U92" i="1"/>
  <c r="W92" i="1"/>
  <c r="P92" i="1"/>
  <c r="Q92" i="1"/>
  <c r="S92" i="1"/>
  <c r="T92" i="1"/>
  <c r="R92" i="1"/>
  <c r="R77" i="1"/>
  <c r="V77" i="1"/>
  <c r="W77" i="1"/>
  <c r="S77" i="1"/>
  <c r="P77" i="1"/>
  <c r="T77" i="1"/>
  <c r="U77" i="1"/>
  <c r="Q77" i="1"/>
  <c r="W91" i="1"/>
  <c r="V91" i="1"/>
  <c r="S91" i="1"/>
  <c r="R91" i="1"/>
  <c r="P91" i="1"/>
  <c r="T91" i="1"/>
  <c r="U91" i="1"/>
  <c r="Q91" i="1"/>
  <c r="W76" i="1"/>
  <c r="T76" i="1"/>
  <c r="S76" i="1"/>
  <c r="U76" i="1"/>
  <c r="R76" i="1"/>
  <c r="U81" i="1"/>
  <c r="Q81" i="1"/>
  <c r="S81" i="1"/>
  <c r="P81" i="1"/>
  <c r="T81" i="1"/>
  <c r="V81" i="1"/>
  <c r="W81" i="1"/>
  <c r="R81" i="1"/>
  <c r="T94" i="1"/>
  <c r="S94" i="1"/>
  <c r="U94" i="1"/>
  <c r="P94" i="1"/>
  <c r="V94" i="1"/>
  <c r="W94" i="1"/>
  <c r="Q94" i="1"/>
  <c r="R94" i="1"/>
  <c r="R80" i="1"/>
  <c r="S80" i="1"/>
  <c r="V80" i="1"/>
  <c r="T80" i="1"/>
  <c r="U80" i="1"/>
  <c r="P80" i="1"/>
  <c r="Q80" i="1"/>
  <c r="W80" i="1"/>
  <c r="R93" i="1"/>
  <c r="V93" i="1"/>
  <c r="W93" i="1"/>
  <c r="S93" i="1"/>
  <c r="T93" i="1"/>
  <c r="P93" i="1"/>
  <c r="U93" i="1"/>
  <c r="Q93" i="1"/>
  <c r="W84" i="1"/>
  <c r="R84" i="1"/>
  <c r="S84" i="1"/>
  <c r="T79" i="1"/>
  <c r="S79" i="1"/>
  <c r="V79" i="1"/>
  <c r="U79" i="1"/>
  <c r="R79" i="1"/>
  <c r="Q79" i="1"/>
  <c r="W79" i="1"/>
  <c r="P79" i="1"/>
  <c r="P88" i="1"/>
  <c r="V88" i="1"/>
  <c r="Q88" i="1"/>
  <c r="T88" i="1"/>
  <c r="R88" i="1"/>
  <c r="S88" i="1"/>
  <c r="W88" i="1"/>
  <c r="U88" i="1"/>
  <c r="T95" i="1"/>
  <c r="V95" i="1"/>
  <c r="Q95" i="1"/>
  <c r="R95" i="1"/>
  <c r="S95" i="1"/>
  <c r="P95" i="1"/>
  <c r="U95" i="1"/>
  <c r="W95" i="1"/>
  <c r="Q82" i="1"/>
  <c r="R82" i="1"/>
  <c r="W82" i="1"/>
  <c r="S82" i="1"/>
  <c r="T82" i="1"/>
  <c r="V82" i="1"/>
  <c r="U82" i="1"/>
  <c r="P82" i="1"/>
  <c r="P84" i="1"/>
  <c r="V83" i="1"/>
  <c r="R83" i="1"/>
  <c r="U83" i="1"/>
  <c r="Q83" i="1"/>
  <c r="W83" i="1"/>
  <c r="S83" i="1"/>
  <c r="P83" i="1"/>
  <c r="T83" i="1"/>
  <c r="P96" i="1"/>
  <c r="Q96" i="1"/>
  <c r="W96" i="1"/>
  <c r="R96" i="1"/>
  <c r="S96" i="1"/>
  <c r="T96" i="1"/>
  <c r="V96" i="1"/>
  <c r="U96" i="1"/>
  <c r="S87" i="1"/>
  <c r="Q87" i="1"/>
  <c r="P87" i="1"/>
  <c r="R87" i="1"/>
  <c r="T87" i="1"/>
  <c r="V87" i="1"/>
  <c r="U87" i="1"/>
  <c r="W87" i="1"/>
  <c r="P76" i="1"/>
  <c r="V90" i="1"/>
  <c r="Q90" i="1"/>
  <c r="W90" i="1"/>
  <c r="R90" i="1"/>
  <c r="T90" i="1"/>
  <c r="S90" i="1"/>
  <c r="P90" i="1"/>
  <c r="U90" i="1"/>
  <c r="T86" i="1"/>
  <c r="U86" i="1"/>
  <c r="V86" i="1"/>
  <c r="W86" i="1"/>
  <c r="P86" i="1"/>
  <c r="Q86" i="1"/>
  <c r="R86" i="1"/>
  <c r="S86" i="1"/>
  <c r="N75" i="1"/>
  <c r="N100" i="1" s="1"/>
  <c r="Y30" i="1" s="1"/>
  <c r="V75" i="1"/>
  <c r="W75" i="1" l="1"/>
  <c r="W100" i="1" s="1"/>
  <c r="U104" i="1" s="1"/>
  <c r="V100" i="1"/>
  <c r="T104" i="1" s="1"/>
  <c r="S75" i="1"/>
  <c r="S100" i="1" s="1"/>
  <c r="Q104" i="1" s="1"/>
  <c r="P75" i="1"/>
  <c r="P100" i="1" s="1"/>
  <c r="N104" i="1" s="1"/>
  <c r="R75" i="1"/>
  <c r="R100" i="1" s="1"/>
  <c r="P104" i="1" s="1"/>
  <c r="Q75" i="1"/>
  <c r="Q100" i="1" s="1"/>
  <c r="O104" i="1" s="1"/>
  <c r="T75" i="1"/>
  <c r="T100" i="1" s="1"/>
  <c r="R104" i="1" s="1"/>
  <c r="U75" i="1"/>
  <c r="U100" i="1" s="1"/>
  <c r="S104" i="1" s="1"/>
  <c r="L107" i="1" l="1"/>
  <c r="M107" i="1" s="1"/>
  <c r="O107" i="1" s="1"/>
  <c r="L121" i="1"/>
  <c r="M121" i="1" s="1"/>
  <c r="L123" i="1"/>
  <c r="M123" i="1" s="1"/>
  <c r="L113" i="1"/>
  <c r="M113" i="1" s="1"/>
  <c r="L124" i="1"/>
  <c r="M124" i="1" s="1"/>
  <c r="L127" i="1"/>
  <c r="M127" i="1" s="1"/>
  <c r="O127" i="1" s="1"/>
  <c r="L116" i="1"/>
  <c r="M116" i="1" s="1"/>
  <c r="L129" i="1"/>
  <c r="M129" i="1" s="1"/>
  <c r="O129" i="1" s="1"/>
  <c r="L120" i="1"/>
  <c r="M120" i="1" s="1"/>
  <c r="L119" i="1"/>
  <c r="M119" i="1" s="1"/>
  <c r="O119" i="1" s="1"/>
  <c r="L128" i="1"/>
  <c r="M128" i="1" s="1"/>
  <c r="L126" i="1"/>
  <c r="M126" i="1" s="1"/>
  <c r="L108" i="1"/>
  <c r="M108" i="1" s="1"/>
  <c r="L109" i="1"/>
  <c r="M109" i="1" s="1"/>
  <c r="O109" i="1" s="1"/>
  <c r="L110" i="1"/>
  <c r="M110" i="1" s="1"/>
  <c r="O110" i="1" s="1"/>
  <c r="L125" i="1"/>
  <c r="M125" i="1" s="1"/>
  <c r="O125" i="1" s="1"/>
  <c r="L111" i="1"/>
  <c r="M111" i="1" s="1"/>
  <c r="L112" i="1"/>
  <c r="M112" i="1" s="1"/>
  <c r="L118" i="1"/>
  <c r="M118" i="1" s="1"/>
  <c r="O118" i="1" s="1"/>
  <c r="L117" i="1"/>
  <c r="M117" i="1" s="1"/>
  <c r="O117" i="1" s="1"/>
  <c r="L122" i="1"/>
  <c r="M122" i="1" s="1"/>
  <c r="O122" i="1" s="1"/>
  <c r="L114" i="1"/>
  <c r="M114" i="1" s="1"/>
  <c r="O114" i="1" s="1"/>
  <c r="L115" i="1"/>
  <c r="M115" i="1" s="1"/>
  <c r="N116" i="1" l="1"/>
  <c r="O116" i="1"/>
  <c r="N108" i="1"/>
  <c r="O108" i="1"/>
  <c r="U108" i="1" s="1"/>
  <c r="N124" i="1"/>
  <c r="O124" i="1"/>
  <c r="Q124" i="1" s="1"/>
  <c r="N115" i="1"/>
  <c r="O115" i="1"/>
  <c r="N126" i="1"/>
  <c r="O126" i="1"/>
  <c r="U126" i="1" s="1"/>
  <c r="N113" i="1"/>
  <c r="O113" i="1"/>
  <c r="S113" i="1" s="1"/>
  <c r="N128" i="1"/>
  <c r="O128" i="1"/>
  <c r="Q128" i="1" s="1"/>
  <c r="N123" i="1"/>
  <c r="O123" i="1"/>
  <c r="P123" i="1" s="1"/>
  <c r="N112" i="1"/>
  <c r="O112" i="1"/>
  <c r="T112" i="1" s="1"/>
  <c r="N121" i="1"/>
  <c r="O121" i="1"/>
  <c r="W121" i="1" s="1"/>
  <c r="N111" i="1"/>
  <c r="O111" i="1"/>
  <c r="P111" i="1" s="1"/>
  <c r="N120" i="1"/>
  <c r="O120" i="1"/>
  <c r="V120" i="1" s="1"/>
  <c r="L132" i="1"/>
  <c r="Y44" i="1" s="1"/>
  <c r="W107" i="1"/>
  <c r="N119" i="1"/>
  <c r="N107" i="1"/>
  <c r="N109" i="1"/>
  <c r="N122" i="1"/>
  <c r="N129" i="1"/>
  <c r="N117" i="1"/>
  <c r="U125" i="1"/>
  <c r="P125" i="1"/>
  <c r="Q125" i="1"/>
  <c r="V125" i="1"/>
  <c r="W125" i="1"/>
  <c r="R125" i="1"/>
  <c r="T125" i="1"/>
  <c r="S125" i="1"/>
  <c r="V110" i="1"/>
  <c r="W110" i="1"/>
  <c r="P110" i="1"/>
  <c r="Q110" i="1"/>
  <c r="R110" i="1"/>
  <c r="S110" i="1"/>
  <c r="U110" i="1"/>
  <c r="T110" i="1"/>
  <c r="U109" i="1"/>
  <c r="P109" i="1"/>
  <c r="Q109" i="1"/>
  <c r="V109" i="1"/>
  <c r="W109" i="1"/>
  <c r="R109" i="1"/>
  <c r="S109" i="1"/>
  <c r="T109" i="1"/>
  <c r="Q129" i="1"/>
  <c r="U129" i="1"/>
  <c r="R129" i="1"/>
  <c r="S129" i="1"/>
  <c r="P129" i="1"/>
  <c r="T129" i="1"/>
  <c r="V129" i="1"/>
  <c r="W129" i="1"/>
  <c r="R114" i="1"/>
  <c r="S114" i="1"/>
  <c r="T114" i="1"/>
  <c r="U114" i="1"/>
  <c r="V114" i="1"/>
  <c r="W114" i="1"/>
  <c r="P114" i="1"/>
  <c r="Q114" i="1"/>
  <c r="W127" i="1"/>
  <c r="Q127" i="1"/>
  <c r="P127" i="1"/>
  <c r="S127" i="1"/>
  <c r="R127" i="1"/>
  <c r="T127" i="1"/>
  <c r="V127" i="1"/>
  <c r="U127" i="1"/>
  <c r="R122" i="1"/>
  <c r="V122" i="1"/>
  <c r="S122" i="1"/>
  <c r="T122" i="1"/>
  <c r="U122" i="1"/>
  <c r="W122" i="1"/>
  <c r="P122" i="1"/>
  <c r="Q122" i="1"/>
  <c r="V118" i="1"/>
  <c r="R118" i="1"/>
  <c r="W118" i="1"/>
  <c r="P118" i="1"/>
  <c r="Q118" i="1"/>
  <c r="S118" i="1"/>
  <c r="T118" i="1"/>
  <c r="U118" i="1"/>
  <c r="U117" i="1"/>
  <c r="P117" i="1"/>
  <c r="V117" i="1"/>
  <c r="W117" i="1"/>
  <c r="Q117" i="1"/>
  <c r="R117" i="1"/>
  <c r="T117" i="1"/>
  <c r="S117" i="1"/>
  <c r="N114" i="1"/>
  <c r="N127" i="1"/>
  <c r="N110" i="1"/>
  <c r="N125" i="1"/>
  <c r="W119" i="1"/>
  <c r="Q119" i="1"/>
  <c r="P119" i="1"/>
  <c r="R119" i="1"/>
  <c r="S119" i="1"/>
  <c r="T119" i="1"/>
  <c r="V119" i="1"/>
  <c r="U119" i="1"/>
  <c r="N118" i="1"/>
  <c r="R113" i="1" l="1"/>
  <c r="V113" i="1"/>
  <c r="R123" i="1"/>
  <c r="P120" i="1"/>
  <c r="Q123" i="1"/>
  <c r="U123" i="1"/>
  <c r="W123" i="1"/>
  <c r="V123" i="1"/>
  <c r="S123" i="1"/>
  <c r="T123" i="1"/>
  <c r="Q111" i="1"/>
  <c r="R126" i="1"/>
  <c r="T124" i="1"/>
  <c r="T113" i="1"/>
  <c r="Q126" i="1"/>
  <c r="V124" i="1"/>
  <c r="P113" i="1"/>
  <c r="U113" i="1"/>
  <c r="Q113" i="1"/>
  <c r="U112" i="1"/>
  <c r="W113" i="1"/>
  <c r="S126" i="1"/>
  <c r="W124" i="1"/>
  <c r="P107" i="1"/>
  <c r="S107" i="1"/>
  <c r="U107" i="1"/>
  <c r="Q107" i="1"/>
  <c r="T107" i="1"/>
  <c r="R107" i="1"/>
  <c r="V107" i="1"/>
  <c r="U120" i="1"/>
  <c r="R120" i="1"/>
  <c r="U124" i="1"/>
  <c r="T126" i="1"/>
  <c r="P126" i="1"/>
  <c r="S124" i="1"/>
  <c r="W126" i="1"/>
  <c r="R124" i="1"/>
  <c r="V126" i="1"/>
  <c r="P124" i="1"/>
  <c r="W108" i="1"/>
  <c r="S111" i="1"/>
  <c r="S120" i="1"/>
  <c r="R112" i="1"/>
  <c r="W111" i="1"/>
  <c r="T120" i="1"/>
  <c r="U111" i="1"/>
  <c r="Q120" i="1"/>
  <c r="T111" i="1"/>
  <c r="V111" i="1"/>
  <c r="W120" i="1"/>
  <c r="R108" i="1"/>
  <c r="R111" i="1"/>
  <c r="P108" i="1"/>
  <c r="S108" i="1"/>
  <c r="Q112" i="1"/>
  <c r="V121" i="1"/>
  <c r="S121" i="1"/>
  <c r="V112" i="1"/>
  <c r="W112" i="1"/>
  <c r="P128" i="1"/>
  <c r="W128" i="1"/>
  <c r="P112" i="1"/>
  <c r="S112" i="1"/>
  <c r="T121" i="1"/>
  <c r="U128" i="1"/>
  <c r="P121" i="1"/>
  <c r="V128" i="1"/>
  <c r="U121" i="1"/>
  <c r="T128" i="1"/>
  <c r="R121" i="1"/>
  <c r="S128" i="1"/>
  <c r="Q121" i="1"/>
  <c r="R128" i="1"/>
  <c r="Q108" i="1"/>
  <c r="T108" i="1"/>
  <c r="V108" i="1"/>
  <c r="N132" i="1"/>
  <c r="Y31" i="1" s="1"/>
  <c r="T116" i="1"/>
  <c r="U116" i="1"/>
  <c r="V116" i="1"/>
  <c r="W116" i="1"/>
  <c r="Q116" i="1"/>
  <c r="R116" i="1"/>
  <c r="S116" i="1"/>
  <c r="P116" i="1"/>
  <c r="S115" i="1"/>
  <c r="T115" i="1"/>
  <c r="W115" i="1"/>
  <c r="U115" i="1"/>
  <c r="V115" i="1"/>
  <c r="R115" i="1"/>
  <c r="Q115" i="1"/>
  <c r="P115" i="1"/>
  <c r="U132" i="1" l="1"/>
  <c r="S136" i="1" s="1"/>
  <c r="P132" i="1"/>
  <c r="N136" i="1" s="1"/>
  <c r="R132" i="1"/>
  <c r="P136" i="1" s="1"/>
  <c r="V132" i="1"/>
  <c r="T136" i="1" s="1"/>
  <c r="T132" i="1"/>
  <c r="R136" i="1" s="1"/>
  <c r="Q132" i="1"/>
  <c r="O136" i="1" s="1"/>
  <c r="S132" i="1"/>
  <c r="Q136" i="1" s="1"/>
  <c r="W132" i="1"/>
  <c r="U136" i="1" s="1"/>
  <c r="L152" i="1" l="1"/>
  <c r="M152" i="1" s="1"/>
  <c r="L140" i="1"/>
  <c r="M140" i="1" s="1"/>
  <c r="L161" i="1"/>
  <c r="M161" i="1" s="1"/>
  <c r="L150" i="1"/>
  <c r="M150" i="1" s="1"/>
  <c r="L151" i="1"/>
  <c r="M151" i="1" s="1"/>
  <c r="L160" i="1"/>
  <c r="M160" i="1" s="1"/>
  <c r="L143" i="1"/>
  <c r="M143" i="1" s="1"/>
  <c r="L148" i="1"/>
  <c r="M148" i="1" s="1"/>
  <c r="L159" i="1"/>
  <c r="M159" i="1" s="1"/>
  <c r="L139" i="1"/>
  <c r="M139" i="1" s="1"/>
  <c r="O139" i="1" s="1"/>
  <c r="L153" i="1"/>
  <c r="M153" i="1" s="1"/>
  <c r="L149" i="1"/>
  <c r="M149" i="1" s="1"/>
  <c r="L144" i="1"/>
  <c r="M144" i="1" s="1"/>
  <c r="L147" i="1"/>
  <c r="M147" i="1" s="1"/>
  <c r="L141" i="1"/>
  <c r="M141" i="1" s="1"/>
  <c r="L156" i="1"/>
  <c r="M156" i="1" s="1"/>
  <c r="L142" i="1"/>
  <c r="M142" i="1" s="1"/>
  <c r="L157" i="1"/>
  <c r="M157" i="1" s="1"/>
  <c r="L146" i="1"/>
  <c r="M146" i="1" s="1"/>
  <c r="L154" i="1"/>
  <c r="M154" i="1" s="1"/>
  <c r="L145" i="1"/>
  <c r="M145" i="1" s="1"/>
  <c r="L155" i="1"/>
  <c r="M155" i="1" s="1"/>
  <c r="O155" i="1" s="1"/>
  <c r="L158" i="1"/>
  <c r="M158" i="1" s="1"/>
  <c r="O142" i="1" l="1"/>
  <c r="P142" i="1" s="1"/>
  <c r="N156" i="1"/>
  <c r="O156" i="1"/>
  <c r="U156" i="1" s="1"/>
  <c r="N148" i="1"/>
  <c r="O148" i="1"/>
  <c r="U148" i="1" s="1"/>
  <c r="N158" i="1"/>
  <c r="O158" i="1"/>
  <c r="R158" i="1" s="1"/>
  <c r="N147" i="1"/>
  <c r="O147" i="1"/>
  <c r="V147" i="1" s="1"/>
  <c r="O160" i="1"/>
  <c r="V160" i="1" s="1"/>
  <c r="O145" i="1"/>
  <c r="U145" i="1" s="1"/>
  <c r="N144" i="1"/>
  <c r="O144" i="1"/>
  <c r="W144" i="1" s="1"/>
  <c r="N151" i="1"/>
  <c r="O151" i="1"/>
  <c r="U151" i="1" s="1"/>
  <c r="N154" i="1"/>
  <c r="O154" i="1"/>
  <c r="R154" i="1" s="1"/>
  <c r="N149" i="1"/>
  <c r="O149" i="1"/>
  <c r="U149" i="1" s="1"/>
  <c r="O150" i="1"/>
  <c r="W150" i="1" s="1"/>
  <c r="O153" i="1"/>
  <c r="P153" i="1" s="1"/>
  <c r="N161" i="1"/>
  <c r="O161" i="1"/>
  <c r="Q161" i="1" s="1"/>
  <c r="N141" i="1"/>
  <c r="O141" i="1"/>
  <c r="R141" i="1" s="1"/>
  <c r="N146" i="1"/>
  <c r="O146" i="1"/>
  <c r="T146" i="1" s="1"/>
  <c r="O157" i="1"/>
  <c r="S157" i="1" s="1"/>
  <c r="O140" i="1"/>
  <c r="W140" i="1" s="1"/>
  <c r="O143" i="1"/>
  <c r="S143" i="1" s="1"/>
  <c r="N159" i="1"/>
  <c r="O159" i="1"/>
  <c r="P159" i="1" s="1"/>
  <c r="O152" i="1"/>
  <c r="R152" i="1" s="1"/>
  <c r="N160" i="1"/>
  <c r="L164" i="1"/>
  <c r="Y45" i="1" s="1"/>
  <c r="N153" i="1"/>
  <c r="N140" i="1"/>
  <c r="N150" i="1"/>
  <c r="N152" i="1"/>
  <c r="P139" i="1"/>
  <c r="N143" i="1"/>
  <c r="N139" i="1"/>
  <c r="N145" i="1"/>
  <c r="N142" i="1"/>
  <c r="N155" i="1"/>
  <c r="N157" i="1"/>
  <c r="S160" i="1" l="1"/>
  <c r="T160" i="1"/>
  <c r="U160" i="1"/>
  <c r="P160" i="1"/>
  <c r="R142" i="1"/>
  <c r="W142" i="1"/>
  <c r="Q152" i="1"/>
  <c r="S142" i="1"/>
  <c r="V142" i="1"/>
  <c r="T142" i="1"/>
  <c r="U142" i="1"/>
  <c r="S152" i="1"/>
  <c r="T152" i="1"/>
  <c r="Q142" i="1"/>
  <c r="W152" i="1"/>
  <c r="U152" i="1"/>
  <c r="S153" i="1"/>
  <c r="T140" i="1"/>
  <c r="P145" i="1"/>
  <c r="T145" i="1"/>
  <c r="Q145" i="1"/>
  <c r="W145" i="1"/>
  <c r="T150" i="1"/>
  <c r="V152" i="1"/>
  <c r="R153" i="1"/>
  <c r="Q157" i="1"/>
  <c r="Q153" i="1"/>
  <c r="P157" i="1"/>
  <c r="V157" i="1"/>
  <c r="V153" i="1"/>
  <c r="R157" i="1"/>
  <c r="U153" i="1"/>
  <c r="V145" i="1"/>
  <c r="W153" i="1"/>
  <c r="U157" i="1"/>
  <c r="S145" i="1"/>
  <c r="T153" i="1"/>
  <c r="R145" i="1"/>
  <c r="V140" i="1"/>
  <c r="W157" i="1"/>
  <c r="T157" i="1"/>
  <c r="P152" i="1"/>
  <c r="S150" i="1"/>
  <c r="R150" i="1"/>
  <c r="Q150" i="1"/>
  <c r="U140" i="1"/>
  <c r="Q143" i="1"/>
  <c r="T143" i="1"/>
  <c r="U150" i="1"/>
  <c r="W143" i="1"/>
  <c r="V143" i="1"/>
  <c r="R160" i="1"/>
  <c r="Q160" i="1"/>
  <c r="S140" i="1"/>
  <c r="W160" i="1"/>
  <c r="U143" i="1"/>
  <c r="R140" i="1"/>
  <c r="P140" i="1"/>
  <c r="V150" i="1"/>
  <c r="R143" i="1"/>
  <c r="P150" i="1"/>
  <c r="Q140" i="1"/>
  <c r="P143" i="1"/>
  <c r="U161" i="1"/>
  <c r="P161" i="1"/>
  <c r="R161" i="1"/>
  <c r="W161" i="1"/>
  <c r="V161" i="1"/>
  <c r="T161" i="1"/>
  <c r="U159" i="1"/>
  <c r="S161" i="1"/>
  <c r="R159" i="1"/>
  <c r="P154" i="1"/>
  <c r="W159" i="1"/>
  <c r="Q151" i="1"/>
  <c r="Q148" i="1"/>
  <c r="Q149" i="1"/>
  <c r="P146" i="1"/>
  <c r="R144" i="1"/>
  <c r="T154" i="1"/>
  <c r="V146" i="1"/>
  <c r="Q154" i="1"/>
  <c r="S154" i="1"/>
  <c r="S149" i="1"/>
  <c r="T159" i="1"/>
  <c r="Q159" i="1"/>
  <c r="Q146" i="1"/>
  <c r="S159" i="1"/>
  <c r="P149" i="1"/>
  <c r="U154" i="1"/>
  <c r="P156" i="1"/>
  <c r="W154" i="1"/>
  <c r="V159" i="1"/>
  <c r="S139" i="1"/>
  <c r="R151" i="1"/>
  <c r="V151" i="1"/>
  <c r="P151" i="1"/>
  <c r="S148" i="1"/>
  <c r="R148" i="1"/>
  <c r="V139" i="1"/>
  <c r="W156" i="1"/>
  <c r="W139" i="1"/>
  <c r="R139" i="1"/>
  <c r="T139" i="1"/>
  <c r="U139" i="1"/>
  <c r="W148" i="1"/>
  <c r="T151" i="1"/>
  <c r="T148" i="1"/>
  <c r="W151" i="1"/>
  <c r="T156" i="1"/>
  <c r="Q139" i="1"/>
  <c r="S151" i="1"/>
  <c r="P148" i="1"/>
  <c r="Q156" i="1"/>
  <c r="P144" i="1"/>
  <c r="Q144" i="1"/>
  <c r="U144" i="1"/>
  <c r="W147" i="1"/>
  <c r="T144" i="1"/>
  <c r="S144" i="1"/>
  <c r="S147" i="1"/>
  <c r="V148" i="1"/>
  <c r="P147" i="1"/>
  <c r="V154" i="1"/>
  <c r="V144" i="1"/>
  <c r="S146" i="1"/>
  <c r="W158" i="1"/>
  <c r="V158" i="1"/>
  <c r="W146" i="1"/>
  <c r="U146" i="1"/>
  <c r="W149" i="1"/>
  <c r="T149" i="1"/>
  <c r="R156" i="1"/>
  <c r="S156" i="1"/>
  <c r="P158" i="1"/>
  <c r="V149" i="1"/>
  <c r="R146" i="1"/>
  <c r="R149" i="1"/>
  <c r="V156" i="1"/>
  <c r="P141" i="1"/>
  <c r="R147" i="1"/>
  <c r="T141" i="1"/>
  <c r="U141" i="1"/>
  <c r="S141" i="1"/>
  <c r="V141" i="1"/>
  <c r="N164" i="1"/>
  <c r="Y32" i="1" s="1"/>
  <c r="U147" i="1"/>
  <c r="Q147" i="1"/>
  <c r="T147" i="1"/>
  <c r="Q141" i="1"/>
  <c r="W141" i="1"/>
  <c r="P155" i="1"/>
  <c r="R155" i="1"/>
  <c r="S155" i="1"/>
  <c r="W155" i="1"/>
  <c r="Q155" i="1"/>
  <c r="U155" i="1"/>
  <c r="V155" i="1"/>
  <c r="T155" i="1"/>
  <c r="T158" i="1"/>
  <c r="S158" i="1"/>
  <c r="Q158" i="1"/>
  <c r="U158" i="1"/>
  <c r="R164" i="1" l="1"/>
  <c r="P168" i="1" s="1"/>
  <c r="P164" i="1"/>
  <c r="N168" i="1" s="1"/>
  <c r="S164" i="1"/>
  <c r="Q168" i="1" s="1"/>
  <c r="W164" i="1"/>
  <c r="U168" i="1" s="1"/>
  <c r="T164" i="1"/>
  <c r="R168" i="1" s="1"/>
  <c r="V164" i="1"/>
  <c r="T168" i="1" s="1"/>
  <c r="Q164" i="1"/>
  <c r="O168" i="1" s="1"/>
  <c r="U164" i="1"/>
  <c r="S168" i="1" s="1"/>
  <c r="L171" i="1" l="1"/>
  <c r="M171" i="1" s="1"/>
  <c r="L174" i="1"/>
  <c r="M174" i="1" s="1"/>
  <c r="O174" i="1" s="1"/>
  <c r="L184" i="1"/>
  <c r="M184" i="1" s="1"/>
  <c r="O184" i="1" s="1"/>
  <c r="L192" i="1"/>
  <c r="M192" i="1" s="1"/>
  <c r="L181" i="1"/>
  <c r="M181" i="1" s="1"/>
  <c r="L177" i="1"/>
  <c r="M177" i="1" s="1"/>
  <c r="L191" i="1"/>
  <c r="M191" i="1" s="1"/>
  <c r="L178" i="1"/>
  <c r="M178" i="1" s="1"/>
  <c r="O178" i="1" s="1"/>
  <c r="L172" i="1"/>
  <c r="M172" i="1" s="1"/>
  <c r="O172" i="1" s="1"/>
  <c r="L187" i="1"/>
  <c r="M187" i="1" s="1"/>
  <c r="L188" i="1"/>
  <c r="M188" i="1" s="1"/>
  <c r="O188" i="1" s="1"/>
  <c r="L186" i="1"/>
  <c r="M186" i="1" s="1"/>
  <c r="L183" i="1"/>
  <c r="M183" i="1" s="1"/>
  <c r="O183" i="1" s="1"/>
  <c r="L182" i="1"/>
  <c r="M182" i="1" s="1"/>
  <c r="L175" i="1"/>
  <c r="M175" i="1" s="1"/>
  <c r="O175" i="1" s="1"/>
  <c r="L193" i="1"/>
  <c r="M193" i="1" s="1"/>
  <c r="O193" i="1" s="1"/>
  <c r="L173" i="1"/>
  <c r="M173" i="1" s="1"/>
  <c r="L185" i="1"/>
  <c r="M185" i="1" s="1"/>
  <c r="O185" i="1" s="1"/>
  <c r="L176" i="1"/>
  <c r="M176" i="1" s="1"/>
  <c r="O176" i="1" s="1"/>
  <c r="L189" i="1"/>
  <c r="M189" i="1" s="1"/>
  <c r="L180" i="1"/>
  <c r="M180" i="1" s="1"/>
  <c r="O180" i="1" s="1"/>
  <c r="L190" i="1"/>
  <c r="M190" i="1" s="1"/>
  <c r="O190" i="1" s="1"/>
  <c r="L179" i="1"/>
  <c r="M179" i="1" s="1"/>
  <c r="O179" i="1" s="1"/>
  <c r="N182" i="1" l="1"/>
  <c r="O182" i="1"/>
  <c r="N177" i="1"/>
  <c r="O177" i="1"/>
  <c r="W177" i="1" s="1"/>
  <c r="N181" i="1"/>
  <c r="O181" i="1"/>
  <c r="S181" i="1" s="1"/>
  <c r="N189" i="1"/>
  <c r="O189" i="1"/>
  <c r="P189" i="1" s="1"/>
  <c r="N186" i="1"/>
  <c r="O186" i="1"/>
  <c r="R186" i="1" s="1"/>
  <c r="N192" i="1"/>
  <c r="O192" i="1"/>
  <c r="U192" i="1" s="1"/>
  <c r="N187" i="1"/>
  <c r="O187" i="1"/>
  <c r="P187" i="1" s="1"/>
  <c r="N191" i="1"/>
  <c r="O191" i="1"/>
  <c r="U191" i="1" s="1"/>
  <c r="N173" i="1"/>
  <c r="O173" i="1"/>
  <c r="U173" i="1" s="1"/>
  <c r="N171" i="1"/>
  <c r="O171" i="1"/>
  <c r="V171" i="1" s="1"/>
  <c r="N184" i="1"/>
  <c r="N174" i="1"/>
  <c r="N188" i="1"/>
  <c r="L196" i="1"/>
  <c r="Y46" i="1" s="1"/>
  <c r="N185" i="1"/>
  <c r="N176" i="1"/>
  <c r="N172" i="1"/>
  <c r="N175" i="1"/>
  <c r="N180" i="1"/>
  <c r="Q193" i="1"/>
  <c r="R193" i="1"/>
  <c r="S193" i="1"/>
  <c r="V193" i="1"/>
  <c r="T193" i="1"/>
  <c r="U193" i="1"/>
  <c r="P193" i="1"/>
  <c r="W193" i="1"/>
  <c r="W175" i="1"/>
  <c r="Q175" i="1"/>
  <c r="P175" i="1"/>
  <c r="R175" i="1"/>
  <c r="T175" i="1"/>
  <c r="S175" i="1"/>
  <c r="U175" i="1"/>
  <c r="V175" i="1"/>
  <c r="T180" i="1"/>
  <c r="U180" i="1"/>
  <c r="V180" i="1"/>
  <c r="Q180" i="1"/>
  <c r="W180" i="1"/>
  <c r="R180" i="1"/>
  <c r="S180" i="1"/>
  <c r="P180" i="1"/>
  <c r="R178" i="1"/>
  <c r="S178" i="1"/>
  <c r="T178" i="1"/>
  <c r="U178" i="1"/>
  <c r="P178" i="1"/>
  <c r="V178" i="1"/>
  <c r="Q178" i="1"/>
  <c r="W178" i="1"/>
  <c r="S179" i="1"/>
  <c r="T179" i="1"/>
  <c r="U179" i="1"/>
  <c r="V179" i="1"/>
  <c r="W179" i="1"/>
  <c r="Q179" i="1"/>
  <c r="P179" i="1"/>
  <c r="R179" i="1"/>
  <c r="V190" i="1"/>
  <c r="W190" i="1"/>
  <c r="P190" i="1"/>
  <c r="Q190" i="1"/>
  <c r="R190" i="1"/>
  <c r="T190" i="1"/>
  <c r="S190" i="1"/>
  <c r="U190" i="1"/>
  <c r="W183" i="1"/>
  <c r="T183" i="1"/>
  <c r="Q183" i="1"/>
  <c r="P183" i="1"/>
  <c r="R183" i="1"/>
  <c r="S183" i="1"/>
  <c r="U183" i="1"/>
  <c r="V183" i="1"/>
  <c r="Q176" i="1"/>
  <c r="R176" i="1"/>
  <c r="S176" i="1"/>
  <c r="P176" i="1"/>
  <c r="T176" i="1"/>
  <c r="V176" i="1"/>
  <c r="W176" i="1"/>
  <c r="U176" i="1"/>
  <c r="T188" i="1"/>
  <c r="U188" i="1"/>
  <c r="V188" i="1"/>
  <c r="W188" i="1"/>
  <c r="Q188" i="1"/>
  <c r="R188" i="1"/>
  <c r="S188" i="1"/>
  <c r="P188" i="1"/>
  <c r="N178" i="1"/>
  <c r="N193" i="1"/>
  <c r="N183" i="1"/>
  <c r="T172" i="1"/>
  <c r="U172" i="1"/>
  <c r="V172" i="1"/>
  <c r="W172" i="1"/>
  <c r="R172" i="1"/>
  <c r="S172" i="1"/>
  <c r="P172" i="1"/>
  <c r="Q172" i="1"/>
  <c r="N179" i="1"/>
  <c r="Q185" i="1"/>
  <c r="R185" i="1"/>
  <c r="S185" i="1"/>
  <c r="T185" i="1"/>
  <c r="U185" i="1"/>
  <c r="P185" i="1"/>
  <c r="W185" i="1"/>
  <c r="V185" i="1"/>
  <c r="N190" i="1"/>
  <c r="Q184" i="1"/>
  <c r="R184" i="1"/>
  <c r="S184" i="1"/>
  <c r="P184" i="1"/>
  <c r="T184" i="1"/>
  <c r="U184" i="1"/>
  <c r="V184" i="1"/>
  <c r="W184" i="1"/>
  <c r="V174" i="1"/>
  <c r="W174" i="1"/>
  <c r="P174" i="1"/>
  <c r="S174" i="1"/>
  <c r="Q174" i="1"/>
  <c r="R174" i="1"/>
  <c r="T174" i="1"/>
  <c r="U174" i="1"/>
  <c r="T171" i="1" l="1"/>
  <c r="R171" i="1"/>
  <c r="Q171" i="1"/>
  <c r="U171" i="1"/>
  <c r="S171" i="1"/>
  <c r="P171" i="1"/>
  <c r="Q187" i="1"/>
  <c r="W171" i="1"/>
  <c r="W187" i="1"/>
  <c r="U187" i="1"/>
  <c r="V187" i="1"/>
  <c r="T187" i="1"/>
  <c r="S187" i="1"/>
  <c r="R187" i="1"/>
  <c r="T189" i="1"/>
  <c r="S191" i="1"/>
  <c r="Q189" i="1"/>
  <c r="W189" i="1"/>
  <c r="S189" i="1"/>
  <c r="V189" i="1"/>
  <c r="U186" i="1"/>
  <c r="W186" i="1"/>
  <c r="T192" i="1"/>
  <c r="Q186" i="1"/>
  <c r="V186" i="1"/>
  <c r="V192" i="1"/>
  <c r="R189" i="1"/>
  <c r="W192" i="1"/>
  <c r="U189" i="1"/>
  <c r="P192" i="1"/>
  <c r="S192" i="1"/>
  <c r="T186" i="1"/>
  <c r="R192" i="1"/>
  <c r="S186" i="1"/>
  <c r="T191" i="1"/>
  <c r="Q192" i="1"/>
  <c r="P186" i="1"/>
  <c r="T173" i="1"/>
  <c r="S173" i="1"/>
  <c r="Q173" i="1"/>
  <c r="V177" i="1"/>
  <c r="U177" i="1"/>
  <c r="W173" i="1"/>
  <c r="V173" i="1"/>
  <c r="P177" i="1"/>
  <c r="T177" i="1"/>
  <c r="S177" i="1"/>
  <c r="R177" i="1"/>
  <c r="R191" i="1"/>
  <c r="P191" i="1"/>
  <c r="Q177" i="1"/>
  <c r="P173" i="1"/>
  <c r="R173" i="1"/>
  <c r="N196" i="1"/>
  <c r="Y33" i="1" s="1"/>
  <c r="Q191" i="1"/>
  <c r="W191" i="1"/>
  <c r="V191" i="1"/>
  <c r="Q181" i="1"/>
  <c r="V181" i="1"/>
  <c r="W181" i="1"/>
  <c r="P181" i="1"/>
  <c r="U181" i="1"/>
  <c r="T181" i="1"/>
  <c r="R181" i="1"/>
  <c r="V182" i="1"/>
  <c r="W182" i="1"/>
  <c r="P182" i="1"/>
  <c r="Q182" i="1"/>
  <c r="S182" i="1"/>
  <c r="R182" i="1"/>
  <c r="T182" i="1"/>
  <c r="U182" i="1"/>
  <c r="P196" i="1" l="1"/>
  <c r="N200" i="1" s="1"/>
  <c r="S196" i="1"/>
  <c r="Q200" i="1" s="1"/>
  <c r="R196" i="1"/>
  <c r="P200" i="1" s="1"/>
  <c r="Q196" i="1"/>
  <c r="O200" i="1" s="1"/>
  <c r="W196" i="1"/>
  <c r="U200" i="1" s="1"/>
  <c r="V196" i="1"/>
  <c r="T200" i="1" s="1"/>
  <c r="U196" i="1"/>
  <c r="S200" i="1" s="1"/>
  <c r="T196" i="1"/>
  <c r="R200" i="1" s="1"/>
  <c r="L214" i="1" l="1"/>
  <c r="M214" i="1" s="1"/>
  <c r="O214" i="1" s="1"/>
  <c r="L207" i="1"/>
  <c r="M207" i="1" s="1"/>
  <c r="O207" i="1" s="1"/>
  <c r="L203" i="1"/>
  <c r="M203" i="1" s="1"/>
  <c r="L220" i="1"/>
  <c r="M220" i="1" s="1"/>
  <c r="O220" i="1" s="1"/>
  <c r="L221" i="1"/>
  <c r="M221" i="1" s="1"/>
  <c r="O221" i="1" s="1"/>
  <c r="L215" i="1"/>
  <c r="M215" i="1" s="1"/>
  <c r="L218" i="1"/>
  <c r="M218" i="1" s="1"/>
  <c r="L212" i="1"/>
  <c r="M212" i="1" s="1"/>
  <c r="O212" i="1" s="1"/>
  <c r="L210" i="1"/>
  <c r="M210" i="1" s="1"/>
  <c r="O210" i="1" s="1"/>
  <c r="L208" i="1"/>
  <c r="M208" i="1" s="1"/>
  <c r="L224" i="1"/>
  <c r="M224" i="1" s="1"/>
  <c r="O224" i="1" s="1"/>
  <c r="L213" i="1"/>
  <c r="M213" i="1" s="1"/>
  <c r="O213" i="1" s="1"/>
  <c r="L209" i="1"/>
  <c r="M209" i="1" s="1"/>
  <c r="L225" i="1"/>
  <c r="M225" i="1" s="1"/>
  <c r="O225" i="1" s="1"/>
  <c r="L211" i="1"/>
  <c r="M211" i="1" s="1"/>
  <c r="O211" i="1" s="1"/>
  <c r="L204" i="1"/>
  <c r="M204" i="1" s="1"/>
  <c r="L216" i="1"/>
  <c r="M216" i="1" s="1"/>
  <c r="O216" i="1" s="1"/>
  <c r="L223" i="1"/>
  <c r="M223" i="1" s="1"/>
  <c r="L222" i="1"/>
  <c r="M222" i="1" s="1"/>
  <c r="O222" i="1" s="1"/>
  <c r="L217" i="1"/>
  <c r="M217" i="1" s="1"/>
  <c r="L206" i="1"/>
  <c r="M206" i="1" s="1"/>
  <c r="O206" i="1" s="1"/>
  <c r="L205" i="1"/>
  <c r="M205" i="1" s="1"/>
  <c r="L219" i="1"/>
  <c r="M219" i="1" s="1"/>
  <c r="O219" i="1" s="1"/>
  <c r="N204" i="1" l="1"/>
  <c r="O204" i="1"/>
  <c r="U204" i="1" s="1"/>
  <c r="N205" i="1"/>
  <c r="O205" i="1"/>
  <c r="W205" i="1" s="1"/>
  <c r="N215" i="1"/>
  <c r="O215" i="1"/>
  <c r="V215" i="1" s="1"/>
  <c r="N217" i="1"/>
  <c r="O217" i="1"/>
  <c r="Q217" i="1" s="1"/>
  <c r="N209" i="1"/>
  <c r="O209" i="1"/>
  <c r="S209" i="1" s="1"/>
  <c r="N203" i="1"/>
  <c r="O203" i="1"/>
  <c r="T203" i="1" s="1"/>
  <c r="N218" i="1"/>
  <c r="O218" i="1"/>
  <c r="T218" i="1" s="1"/>
  <c r="N223" i="1"/>
  <c r="O223" i="1"/>
  <c r="W223" i="1" s="1"/>
  <c r="N208" i="1"/>
  <c r="O208" i="1"/>
  <c r="W208" i="1" s="1"/>
  <c r="N207" i="1"/>
  <c r="N214" i="1"/>
  <c r="N221" i="1"/>
  <c r="L228" i="1"/>
  <c r="Y47" i="1" s="1"/>
  <c r="N210" i="1"/>
  <c r="N211" i="1"/>
  <c r="N225" i="1"/>
  <c r="N224" i="1"/>
  <c r="N212" i="1"/>
  <c r="N220" i="1"/>
  <c r="N213" i="1"/>
  <c r="N222" i="1"/>
  <c r="N216" i="1"/>
  <c r="T216" i="1"/>
  <c r="N206" i="1"/>
  <c r="N219" i="1"/>
  <c r="Q211" i="1"/>
  <c r="P211" i="1"/>
  <c r="R211" i="1"/>
  <c r="S211" i="1"/>
  <c r="T211" i="1"/>
  <c r="U211" i="1"/>
  <c r="W211" i="1"/>
  <c r="V211" i="1"/>
  <c r="S221" i="1"/>
  <c r="T221" i="1"/>
  <c r="U221" i="1"/>
  <c r="P221" i="1"/>
  <c r="V221" i="1"/>
  <c r="W221" i="1"/>
  <c r="Q221" i="1"/>
  <c r="R221" i="1"/>
  <c r="T222" i="1"/>
  <c r="U222" i="1"/>
  <c r="V222" i="1"/>
  <c r="W222" i="1"/>
  <c r="P222" i="1"/>
  <c r="R222" i="1"/>
  <c r="S222" i="1"/>
  <c r="Q222" i="1"/>
  <c r="R212" i="1"/>
  <c r="S212" i="1"/>
  <c r="P212" i="1"/>
  <c r="T212" i="1"/>
  <c r="U212" i="1"/>
  <c r="V212" i="1"/>
  <c r="W212" i="1"/>
  <c r="Q212" i="1"/>
  <c r="T214" i="1"/>
  <c r="U214" i="1"/>
  <c r="V214" i="1"/>
  <c r="W214" i="1"/>
  <c r="P214" i="1"/>
  <c r="R214" i="1"/>
  <c r="S214" i="1"/>
  <c r="Q214" i="1"/>
  <c r="V224" i="1"/>
  <c r="W224" i="1"/>
  <c r="S224" i="1"/>
  <c r="Q224" i="1"/>
  <c r="R224" i="1"/>
  <c r="T224" i="1"/>
  <c r="U224" i="1"/>
  <c r="P224" i="1"/>
  <c r="U207" i="1"/>
  <c r="V207" i="1"/>
  <c r="W207" i="1"/>
  <c r="R207" i="1"/>
  <c r="Q207" i="1"/>
  <c r="P207" i="1"/>
  <c r="S207" i="1"/>
  <c r="T207" i="1"/>
  <c r="R220" i="1"/>
  <c r="S220" i="1"/>
  <c r="P220" i="1"/>
  <c r="T220" i="1"/>
  <c r="U220" i="1"/>
  <c r="V220" i="1"/>
  <c r="W220" i="1"/>
  <c r="Q220" i="1"/>
  <c r="T206" i="1"/>
  <c r="U206" i="1"/>
  <c r="Q206" i="1"/>
  <c r="V206" i="1"/>
  <c r="W206" i="1"/>
  <c r="P206" i="1"/>
  <c r="R206" i="1"/>
  <c r="S206" i="1"/>
  <c r="Q219" i="1"/>
  <c r="P219" i="1"/>
  <c r="R219" i="1"/>
  <c r="S219" i="1"/>
  <c r="T219" i="1"/>
  <c r="U219" i="1"/>
  <c r="W219" i="1"/>
  <c r="V219" i="1"/>
  <c r="W225" i="1"/>
  <c r="Q225" i="1"/>
  <c r="T225" i="1"/>
  <c r="R225" i="1"/>
  <c r="S225" i="1"/>
  <c r="U225" i="1"/>
  <c r="P225" i="1"/>
  <c r="V225" i="1"/>
  <c r="Q210" i="1"/>
  <c r="R210" i="1"/>
  <c r="S210" i="1"/>
  <c r="T210" i="1"/>
  <c r="U210" i="1"/>
  <c r="V210" i="1"/>
  <c r="W210" i="1"/>
  <c r="P210" i="1"/>
  <c r="S213" i="1"/>
  <c r="T213" i="1"/>
  <c r="U213" i="1"/>
  <c r="P213" i="1"/>
  <c r="V213" i="1"/>
  <c r="W213" i="1"/>
  <c r="Q213" i="1"/>
  <c r="R213" i="1"/>
  <c r="Q208" i="1" l="1"/>
  <c r="T208" i="1"/>
  <c r="W203" i="1"/>
  <c r="R208" i="1"/>
  <c r="S208" i="1"/>
  <c r="U208" i="1"/>
  <c r="V208" i="1"/>
  <c r="P208" i="1"/>
  <c r="V205" i="1"/>
  <c r="V223" i="1"/>
  <c r="Q218" i="1"/>
  <c r="S223" i="1"/>
  <c r="P223" i="1"/>
  <c r="Q223" i="1"/>
  <c r="R223" i="1"/>
  <c r="U223" i="1"/>
  <c r="T223" i="1"/>
  <c r="P218" i="1"/>
  <c r="S218" i="1"/>
  <c r="R218" i="1"/>
  <c r="S203" i="1"/>
  <c r="R203" i="1"/>
  <c r="Q203" i="1"/>
  <c r="P203" i="1"/>
  <c r="V203" i="1"/>
  <c r="U203" i="1"/>
  <c r="S204" i="1"/>
  <c r="W218" i="1"/>
  <c r="V218" i="1"/>
  <c r="T204" i="1"/>
  <c r="U218" i="1"/>
  <c r="R204" i="1"/>
  <c r="P204" i="1"/>
  <c r="U205" i="1"/>
  <c r="W204" i="1"/>
  <c r="T205" i="1"/>
  <c r="P205" i="1"/>
  <c r="Q204" i="1"/>
  <c r="R205" i="1"/>
  <c r="T215" i="1"/>
  <c r="S205" i="1"/>
  <c r="V204" i="1"/>
  <c r="Q205" i="1"/>
  <c r="W217" i="1"/>
  <c r="R216" i="1"/>
  <c r="V209" i="1"/>
  <c r="V217" i="1"/>
  <c r="U217" i="1"/>
  <c r="S217" i="1"/>
  <c r="T217" i="1"/>
  <c r="P216" i="1"/>
  <c r="P217" i="1"/>
  <c r="R215" i="1"/>
  <c r="W216" i="1"/>
  <c r="Q216" i="1"/>
  <c r="U215" i="1"/>
  <c r="V216" i="1"/>
  <c r="R217" i="1"/>
  <c r="U216" i="1"/>
  <c r="S216" i="1"/>
  <c r="S215" i="1"/>
  <c r="P209" i="1"/>
  <c r="P215" i="1"/>
  <c r="T209" i="1"/>
  <c r="Q215" i="1"/>
  <c r="R209" i="1"/>
  <c r="W215" i="1"/>
  <c r="W209" i="1"/>
  <c r="U209" i="1"/>
  <c r="Q209" i="1"/>
  <c r="N228" i="1"/>
  <c r="Y34" i="1" s="1"/>
  <c r="V228" i="1" l="1"/>
  <c r="T232" i="1" s="1"/>
  <c r="T228" i="1"/>
  <c r="R232" i="1" s="1"/>
  <c r="P228" i="1"/>
  <c r="N232" i="1" s="1"/>
  <c r="U228" i="1"/>
  <c r="S232" i="1" s="1"/>
  <c r="S228" i="1"/>
  <c r="Q232" i="1" s="1"/>
  <c r="R228" i="1"/>
  <c r="P232" i="1" s="1"/>
  <c r="Q228" i="1"/>
  <c r="O232" i="1" s="1"/>
  <c r="W228" i="1"/>
  <c r="U232" i="1" s="1"/>
  <c r="L236" i="1" l="1"/>
  <c r="M236" i="1" s="1"/>
  <c r="O236" i="1" s="1"/>
  <c r="L239" i="1"/>
  <c r="M239" i="1" s="1"/>
  <c r="O239" i="1" s="1"/>
  <c r="L255" i="1"/>
  <c r="M255" i="1" s="1"/>
  <c r="O255" i="1" s="1"/>
  <c r="L252" i="1"/>
  <c r="L254" i="1"/>
  <c r="M254" i="1" s="1"/>
  <c r="O254" i="1" s="1"/>
  <c r="L246" i="1"/>
  <c r="M246" i="1" s="1"/>
  <c r="O246" i="1" s="1"/>
  <c r="L240" i="1"/>
  <c r="M240" i="1" s="1"/>
  <c r="O240" i="1" s="1"/>
  <c r="L244" i="1"/>
  <c r="M244" i="1" s="1"/>
  <c r="O244" i="1" s="1"/>
  <c r="L242" i="1"/>
  <c r="M242" i="1" s="1"/>
  <c r="O242" i="1" s="1"/>
  <c r="L249" i="1"/>
  <c r="M249" i="1" s="1"/>
  <c r="O249" i="1" s="1"/>
  <c r="L241" i="1"/>
  <c r="M241" i="1" s="1"/>
  <c r="O241" i="1" s="1"/>
  <c r="L251" i="1"/>
  <c r="M251" i="1" s="1"/>
  <c r="O251" i="1" s="1"/>
  <c r="L237" i="1"/>
  <c r="M237" i="1" s="1"/>
  <c r="O237" i="1" s="1"/>
  <c r="L248" i="1"/>
  <c r="M248" i="1" s="1"/>
  <c r="O248" i="1" s="1"/>
  <c r="L235" i="1"/>
  <c r="M235" i="1" s="1"/>
  <c r="O235" i="1" s="1"/>
  <c r="L247" i="1"/>
  <c r="M247" i="1" s="1"/>
  <c r="O247" i="1" s="1"/>
  <c r="L243" i="1"/>
  <c r="M243" i="1" s="1"/>
  <c r="O243" i="1" s="1"/>
  <c r="L256" i="1"/>
  <c r="M256" i="1" s="1"/>
  <c r="O256" i="1" s="1"/>
  <c r="L250" i="1"/>
  <c r="M250" i="1" s="1"/>
  <c r="O250" i="1" s="1"/>
  <c r="L245" i="1"/>
  <c r="M245" i="1" s="1"/>
  <c r="O245" i="1" s="1"/>
  <c r="L253" i="1"/>
  <c r="L238" i="1"/>
  <c r="M238" i="1" s="1"/>
  <c r="O238" i="1" s="1"/>
  <c r="L257" i="1"/>
  <c r="M257" i="1" s="1"/>
  <c r="O257" i="1" s="1"/>
  <c r="N243" i="1" l="1"/>
  <c r="N236" i="1"/>
  <c r="N247" i="1"/>
  <c r="N240" i="1"/>
  <c r="N239" i="1"/>
  <c r="N257" i="1"/>
  <c r="N246" i="1"/>
  <c r="N256" i="1"/>
  <c r="N235" i="1"/>
  <c r="M253" i="1"/>
  <c r="N254" i="1"/>
  <c r="N242" i="1"/>
  <c r="N238" i="1"/>
  <c r="N237" i="1"/>
  <c r="N251" i="1"/>
  <c r="M252" i="1"/>
  <c r="N249" i="1"/>
  <c r="N244" i="1"/>
  <c r="N248" i="1"/>
  <c r="N245" i="1"/>
  <c r="N250" i="1"/>
  <c r="N241" i="1"/>
  <c r="N255" i="1"/>
  <c r="N252" i="1" l="1"/>
  <c r="O252" i="1"/>
  <c r="W252" i="1" s="1"/>
  <c r="N253" i="1"/>
  <c r="O253" i="1"/>
  <c r="Q255" i="1"/>
  <c r="P255" i="1"/>
  <c r="R255" i="1"/>
  <c r="S255" i="1"/>
  <c r="U255" i="1"/>
  <c r="V255" i="1"/>
  <c r="T255" i="1"/>
  <c r="W255" i="1"/>
  <c r="W254" i="1"/>
  <c r="P254" i="1"/>
  <c r="Q254" i="1"/>
  <c r="R254" i="1"/>
  <c r="T254" i="1"/>
  <c r="U254" i="1"/>
  <c r="V254" i="1"/>
  <c r="S254" i="1"/>
  <c r="Q248" i="1"/>
  <c r="R248" i="1"/>
  <c r="S248" i="1"/>
  <c r="P248" i="1"/>
  <c r="T248" i="1"/>
  <c r="V248" i="1"/>
  <c r="W248" i="1"/>
  <c r="U248" i="1"/>
  <c r="W246" i="1"/>
  <c r="P246" i="1"/>
  <c r="Q246" i="1"/>
  <c r="R246" i="1"/>
  <c r="T246" i="1"/>
  <c r="U246" i="1"/>
  <c r="S246" i="1"/>
  <c r="V246" i="1"/>
  <c r="V237" i="1"/>
  <c r="W237" i="1"/>
  <c r="Q237" i="1"/>
  <c r="S237" i="1"/>
  <c r="T237" i="1"/>
  <c r="R237" i="1"/>
  <c r="U237" i="1"/>
  <c r="P237" i="1"/>
  <c r="R257" i="1"/>
  <c r="S257" i="1"/>
  <c r="T257" i="1"/>
  <c r="U257" i="1"/>
  <c r="P257" i="1"/>
  <c r="W257" i="1"/>
  <c r="Q257" i="1"/>
  <c r="V257" i="1"/>
  <c r="U236" i="1"/>
  <c r="V236" i="1"/>
  <c r="W236" i="1"/>
  <c r="R236" i="1"/>
  <c r="S236" i="1"/>
  <c r="P236" i="1"/>
  <c r="T236" i="1"/>
  <c r="Q236" i="1"/>
  <c r="Q240" i="1"/>
  <c r="R240" i="1"/>
  <c r="S240" i="1"/>
  <c r="P240" i="1"/>
  <c r="T240" i="1"/>
  <c r="V240" i="1"/>
  <c r="W240" i="1"/>
  <c r="U240" i="1"/>
  <c r="T251" i="1"/>
  <c r="U251" i="1"/>
  <c r="V251" i="1"/>
  <c r="W251" i="1"/>
  <c r="Q251" i="1"/>
  <c r="P251" i="1"/>
  <c r="R251" i="1"/>
  <c r="S251" i="1"/>
  <c r="R249" i="1"/>
  <c r="S249" i="1"/>
  <c r="T249" i="1"/>
  <c r="U249" i="1"/>
  <c r="P249" i="1"/>
  <c r="W249" i="1"/>
  <c r="V249" i="1"/>
  <c r="Q249" i="1"/>
  <c r="T235" i="1"/>
  <c r="U235" i="1"/>
  <c r="V235" i="1"/>
  <c r="W235" i="1"/>
  <c r="Q235" i="1"/>
  <c r="R235" i="1"/>
  <c r="P235" i="1"/>
  <c r="S235" i="1"/>
  <c r="Q239" i="1"/>
  <c r="P239" i="1"/>
  <c r="R239" i="1"/>
  <c r="S239" i="1"/>
  <c r="U239" i="1"/>
  <c r="V239" i="1"/>
  <c r="T239" i="1"/>
  <c r="W239" i="1"/>
  <c r="S242" i="1"/>
  <c r="T242" i="1"/>
  <c r="U242" i="1"/>
  <c r="V242" i="1"/>
  <c r="Q242" i="1"/>
  <c r="P242" i="1"/>
  <c r="R242" i="1"/>
  <c r="W242" i="1"/>
  <c r="Q256" i="1"/>
  <c r="R256" i="1"/>
  <c r="S256" i="1"/>
  <c r="P256" i="1"/>
  <c r="T256" i="1"/>
  <c r="V256" i="1"/>
  <c r="W256" i="1"/>
  <c r="U256" i="1"/>
  <c r="Q247" i="1"/>
  <c r="P247" i="1"/>
  <c r="R247" i="1"/>
  <c r="S247" i="1"/>
  <c r="U247" i="1"/>
  <c r="V247" i="1"/>
  <c r="W247" i="1"/>
  <c r="T247" i="1"/>
  <c r="R241" i="1"/>
  <c r="S241" i="1"/>
  <c r="T241" i="1"/>
  <c r="U241" i="1"/>
  <c r="P241" i="1"/>
  <c r="W241" i="1"/>
  <c r="Q241" i="1"/>
  <c r="V241" i="1"/>
  <c r="U244" i="1"/>
  <c r="V244" i="1"/>
  <c r="W244" i="1"/>
  <c r="R244" i="1"/>
  <c r="S244" i="1"/>
  <c r="P244" i="1"/>
  <c r="Q244" i="1"/>
  <c r="T244" i="1"/>
  <c r="S250" i="1"/>
  <c r="T250" i="1"/>
  <c r="U250" i="1"/>
  <c r="V250" i="1"/>
  <c r="Q250" i="1"/>
  <c r="R250" i="1"/>
  <c r="W250" i="1"/>
  <c r="P250" i="1"/>
  <c r="W238" i="1"/>
  <c r="P238" i="1"/>
  <c r="Q238" i="1"/>
  <c r="R238" i="1"/>
  <c r="T238" i="1"/>
  <c r="U238" i="1"/>
  <c r="V238" i="1"/>
  <c r="S238" i="1"/>
  <c r="V245" i="1"/>
  <c r="W245" i="1"/>
  <c r="Q245" i="1"/>
  <c r="S245" i="1"/>
  <c r="T245" i="1"/>
  <c r="U245" i="1"/>
  <c r="P245" i="1"/>
  <c r="R245" i="1"/>
  <c r="L260" i="1"/>
  <c r="Y48" i="1" s="1"/>
  <c r="T243" i="1"/>
  <c r="U243" i="1"/>
  <c r="V243" i="1"/>
  <c r="W243" i="1"/>
  <c r="Q243" i="1"/>
  <c r="P243" i="1"/>
  <c r="R243" i="1"/>
  <c r="S243" i="1"/>
  <c r="N260" i="1" l="1"/>
  <c r="Y35" i="1" s="1"/>
  <c r="U252" i="1"/>
  <c r="V252" i="1"/>
  <c r="Q252" i="1"/>
  <c r="P252" i="1"/>
  <c r="T252" i="1"/>
  <c r="S252" i="1"/>
  <c r="R252" i="1"/>
  <c r="V253" i="1"/>
  <c r="W253" i="1"/>
  <c r="W260" i="1" s="1"/>
  <c r="U264" i="1" s="1"/>
  <c r="Q253" i="1"/>
  <c r="S253" i="1"/>
  <c r="T253" i="1"/>
  <c r="P253" i="1"/>
  <c r="R253" i="1"/>
  <c r="U253" i="1"/>
  <c r="V260" i="1" l="1"/>
  <c r="T264" i="1" s="1"/>
  <c r="U260" i="1"/>
  <c r="S264" i="1" s="1"/>
  <c r="P260" i="1"/>
  <c r="N264" i="1" s="1"/>
  <c r="R260" i="1"/>
  <c r="P264" i="1" s="1"/>
  <c r="T260" i="1"/>
  <c r="R264" i="1" s="1"/>
  <c r="S260" i="1"/>
  <c r="Q264" i="1" s="1"/>
  <c r="Q260" i="1"/>
  <c r="O264" i="1" s="1"/>
  <c r="L267" i="1" l="1"/>
  <c r="M267" i="1" s="1"/>
  <c r="L268" i="1"/>
  <c r="M268" i="1" s="1"/>
  <c r="O268" i="1" s="1"/>
  <c r="L287" i="1"/>
  <c r="M287" i="1" s="1"/>
  <c r="O287" i="1" s="1"/>
  <c r="L277" i="1"/>
  <c r="M277" i="1" s="1"/>
  <c r="O277" i="1" s="1"/>
  <c r="L284" i="1"/>
  <c r="M284" i="1" s="1"/>
  <c r="L272" i="1"/>
  <c r="M272" i="1" s="1"/>
  <c r="O272" i="1" s="1"/>
  <c r="L271" i="1"/>
  <c r="M271" i="1" s="1"/>
  <c r="L273" i="1"/>
  <c r="M273" i="1" s="1"/>
  <c r="O273" i="1" s="1"/>
  <c r="L270" i="1"/>
  <c r="M270" i="1" s="1"/>
  <c r="O270" i="1" s="1"/>
  <c r="L289" i="1"/>
  <c r="M289" i="1" s="1"/>
  <c r="L278" i="1"/>
  <c r="M278" i="1" s="1"/>
  <c r="O278" i="1" s="1"/>
  <c r="L281" i="1"/>
  <c r="M281" i="1" s="1"/>
  <c r="L274" i="1"/>
  <c r="M274" i="1" s="1"/>
  <c r="O274" i="1" s="1"/>
  <c r="L269" i="1"/>
  <c r="M269" i="1" s="1"/>
  <c r="L285" i="1"/>
  <c r="M285" i="1" s="1"/>
  <c r="L276" i="1"/>
  <c r="M276" i="1" s="1"/>
  <c r="O276" i="1" s="1"/>
  <c r="L279" i="1"/>
  <c r="M279" i="1" s="1"/>
  <c r="O279" i="1" s="1"/>
  <c r="L288" i="1"/>
  <c r="M288" i="1" s="1"/>
  <c r="L275" i="1"/>
  <c r="M275" i="1" s="1"/>
  <c r="O275" i="1" s="1"/>
  <c r="L283" i="1"/>
  <c r="M283" i="1" s="1"/>
  <c r="O283" i="1" s="1"/>
  <c r="L280" i="1"/>
  <c r="M280" i="1" s="1"/>
  <c r="O280" i="1" s="1"/>
  <c r="L286" i="1"/>
  <c r="M286" i="1" s="1"/>
  <c r="L282" i="1"/>
  <c r="M282" i="1" s="1"/>
  <c r="O282" i="1" s="1"/>
  <c r="N285" i="1" l="1"/>
  <c r="O285" i="1"/>
  <c r="T285" i="1" s="1"/>
  <c r="N271" i="1"/>
  <c r="O271" i="1"/>
  <c r="Q271" i="1" s="1"/>
  <c r="N286" i="1"/>
  <c r="O286" i="1"/>
  <c r="T286" i="1" s="1"/>
  <c r="N269" i="1"/>
  <c r="O269" i="1"/>
  <c r="W269" i="1" s="1"/>
  <c r="N284" i="1"/>
  <c r="O284" i="1"/>
  <c r="Q284" i="1" s="1"/>
  <c r="N281" i="1"/>
  <c r="O281" i="1"/>
  <c r="R281" i="1" s="1"/>
  <c r="N288" i="1"/>
  <c r="O288" i="1"/>
  <c r="P288" i="1" s="1"/>
  <c r="N289" i="1"/>
  <c r="O289" i="1"/>
  <c r="R289" i="1" s="1"/>
  <c r="N267" i="1"/>
  <c r="O267" i="1"/>
  <c r="P267" i="1" s="1"/>
  <c r="N277" i="1"/>
  <c r="N268" i="1"/>
  <c r="N278" i="1"/>
  <c r="N272" i="1"/>
  <c r="N287" i="1"/>
  <c r="N275" i="1"/>
  <c r="N276" i="1"/>
  <c r="N273" i="1"/>
  <c r="N282" i="1"/>
  <c r="N270" i="1"/>
  <c r="L292" i="1"/>
  <c r="Y49" i="1" s="1"/>
  <c r="N279" i="1"/>
  <c r="S274" i="1"/>
  <c r="N274" i="1"/>
  <c r="N280" i="1"/>
  <c r="N283" i="1"/>
  <c r="Q272" i="1"/>
  <c r="R272" i="1"/>
  <c r="V272" i="1"/>
  <c r="S272" i="1"/>
  <c r="P272" i="1"/>
  <c r="T272" i="1"/>
  <c r="U272" i="1"/>
  <c r="W272" i="1"/>
  <c r="Q280" i="1"/>
  <c r="R280" i="1"/>
  <c r="V280" i="1"/>
  <c r="T280" i="1"/>
  <c r="U280" i="1"/>
  <c r="P280" i="1"/>
  <c r="W280" i="1"/>
  <c r="S280" i="1"/>
  <c r="T275" i="1"/>
  <c r="U275" i="1"/>
  <c r="Q275" i="1"/>
  <c r="P275" i="1"/>
  <c r="R275" i="1"/>
  <c r="S275" i="1"/>
  <c r="V275" i="1"/>
  <c r="W275" i="1"/>
  <c r="Q279" i="1"/>
  <c r="P279" i="1"/>
  <c r="U279" i="1"/>
  <c r="R279" i="1"/>
  <c r="S279" i="1"/>
  <c r="T279" i="1"/>
  <c r="V279" i="1"/>
  <c r="W279" i="1"/>
  <c r="U268" i="1"/>
  <c r="V268" i="1"/>
  <c r="R268" i="1"/>
  <c r="Q268" i="1"/>
  <c r="P268" i="1"/>
  <c r="S268" i="1"/>
  <c r="T268" i="1"/>
  <c r="W268" i="1"/>
  <c r="S282" i="1"/>
  <c r="T282" i="1"/>
  <c r="R282" i="1"/>
  <c r="U282" i="1"/>
  <c r="V282" i="1"/>
  <c r="W282" i="1"/>
  <c r="P282" i="1"/>
  <c r="Q282" i="1"/>
  <c r="W270" i="1"/>
  <c r="P270" i="1"/>
  <c r="T270" i="1"/>
  <c r="Q270" i="1"/>
  <c r="R270" i="1"/>
  <c r="S270" i="1"/>
  <c r="U270" i="1"/>
  <c r="V270" i="1"/>
  <c r="W278" i="1"/>
  <c r="P278" i="1"/>
  <c r="T278" i="1"/>
  <c r="U278" i="1"/>
  <c r="V278" i="1"/>
  <c r="Q278" i="1"/>
  <c r="R278" i="1"/>
  <c r="S278" i="1"/>
  <c r="T283" i="1"/>
  <c r="U283" i="1"/>
  <c r="Q283" i="1"/>
  <c r="P283" i="1"/>
  <c r="R283" i="1"/>
  <c r="S283" i="1"/>
  <c r="V283" i="1"/>
  <c r="W283" i="1"/>
  <c r="Q287" i="1"/>
  <c r="P287" i="1"/>
  <c r="U287" i="1"/>
  <c r="V287" i="1"/>
  <c r="W287" i="1"/>
  <c r="R287" i="1"/>
  <c r="S287" i="1"/>
  <c r="T287" i="1"/>
  <c r="V277" i="1"/>
  <c r="W277" i="1"/>
  <c r="S277" i="1"/>
  <c r="P277" i="1"/>
  <c r="Q277" i="1"/>
  <c r="R277" i="1"/>
  <c r="T277" i="1"/>
  <c r="U277" i="1"/>
  <c r="U276" i="1"/>
  <c r="V276" i="1"/>
  <c r="R276" i="1"/>
  <c r="W276" i="1"/>
  <c r="Q276" i="1"/>
  <c r="S276" i="1"/>
  <c r="T276" i="1"/>
  <c r="P276" i="1"/>
  <c r="R273" i="1"/>
  <c r="S273" i="1"/>
  <c r="W273" i="1"/>
  <c r="Q273" i="1"/>
  <c r="T273" i="1"/>
  <c r="U273" i="1"/>
  <c r="V273" i="1"/>
  <c r="P273" i="1"/>
  <c r="W286" i="1" l="1"/>
  <c r="Q267" i="1"/>
  <c r="R271" i="1"/>
  <c r="P284" i="1"/>
  <c r="V267" i="1"/>
  <c r="W271" i="1"/>
  <c r="S271" i="1"/>
  <c r="V271" i="1"/>
  <c r="W288" i="1"/>
  <c r="V274" i="1"/>
  <c r="U267" i="1"/>
  <c r="P285" i="1"/>
  <c r="T271" i="1"/>
  <c r="P274" i="1"/>
  <c r="T267" i="1"/>
  <c r="R267" i="1"/>
  <c r="R284" i="1"/>
  <c r="P271" i="1"/>
  <c r="W267" i="1"/>
  <c r="Q285" i="1"/>
  <c r="S267" i="1"/>
  <c r="U271" i="1"/>
  <c r="V284" i="1"/>
  <c r="V269" i="1"/>
  <c r="U284" i="1"/>
  <c r="T288" i="1"/>
  <c r="S288" i="1"/>
  <c r="W284" i="1"/>
  <c r="T284" i="1"/>
  <c r="S284" i="1"/>
  <c r="P289" i="1"/>
  <c r="P269" i="1"/>
  <c r="S286" i="1"/>
  <c r="R285" i="1"/>
  <c r="R288" i="1"/>
  <c r="S285" i="1"/>
  <c r="U286" i="1"/>
  <c r="R269" i="1"/>
  <c r="Q269" i="1"/>
  <c r="U288" i="1"/>
  <c r="U269" i="1"/>
  <c r="T269" i="1"/>
  <c r="V288" i="1"/>
  <c r="S269" i="1"/>
  <c r="Q288" i="1"/>
  <c r="P286" i="1"/>
  <c r="V286" i="1"/>
  <c r="W285" i="1"/>
  <c r="T289" i="1"/>
  <c r="U274" i="1"/>
  <c r="V285" i="1"/>
  <c r="R286" i="1"/>
  <c r="R274" i="1"/>
  <c r="U285" i="1"/>
  <c r="V281" i="1"/>
  <c r="Q286" i="1"/>
  <c r="Q274" i="1"/>
  <c r="U281" i="1"/>
  <c r="Q289" i="1"/>
  <c r="Q281" i="1"/>
  <c r="T281" i="1"/>
  <c r="P281" i="1"/>
  <c r="U289" i="1"/>
  <c r="W281" i="1"/>
  <c r="W289" i="1"/>
  <c r="W274" i="1"/>
  <c r="V289" i="1"/>
  <c r="S281" i="1"/>
  <c r="S289" i="1"/>
  <c r="T274" i="1"/>
  <c r="N292" i="1"/>
  <c r="Y36" i="1" s="1"/>
  <c r="P292" i="1" l="1"/>
  <c r="N296" i="1" s="1"/>
  <c r="Q292" i="1"/>
  <c r="O296" i="1" s="1"/>
  <c r="W292" i="1"/>
  <c r="U296" i="1" s="1"/>
  <c r="T292" i="1"/>
  <c r="R296" i="1" s="1"/>
  <c r="U292" i="1"/>
  <c r="S296" i="1" s="1"/>
  <c r="S292" i="1"/>
  <c r="Q296" i="1" s="1"/>
  <c r="R292" i="1"/>
  <c r="P296" i="1" s="1"/>
  <c r="V292" i="1"/>
  <c r="T296" i="1" s="1"/>
  <c r="L317" i="1" l="1"/>
  <c r="M317" i="1" s="1"/>
  <c r="O317" i="1" s="1"/>
  <c r="L309" i="1"/>
  <c r="M309" i="1" s="1"/>
  <c r="O309" i="1" s="1"/>
  <c r="L314" i="1"/>
  <c r="M314" i="1" s="1"/>
  <c r="L299" i="1"/>
  <c r="M299" i="1" s="1"/>
  <c r="L312" i="1"/>
  <c r="M312" i="1" s="1"/>
  <c r="L305" i="1"/>
  <c r="M305" i="1" s="1"/>
  <c r="O305" i="1" s="1"/>
  <c r="L302" i="1"/>
  <c r="M302" i="1" s="1"/>
  <c r="O302" i="1" s="1"/>
  <c r="L320" i="1"/>
  <c r="M320" i="1" s="1"/>
  <c r="O320" i="1" s="1"/>
  <c r="L306" i="1"/>
  <c r="M306" i="1" s="1"/>
  <c r="L313" i="1"/>
  <c r="M313" i="1" s="1"/>
  <c r="L303" i="1"/>
  <c r="M303" i="1" s="1"/>
  <c r="L301" i="1"/>
  <c r="M301" i="1" s="1"/>
  <c r="O301" i="1" s="1"/>
  <c r="L308" i="1"/>
  <c r="M308" i="1" s="1"/>
  <c r="L316" i="1"/>
  <c r="M316" i="1" s="1"/>
  <c r="O316" i="1" s="1"/>
  <c r="L319" i="1"/>
  <c r="M319" i="1" s="1"/>
  <c r="L304" i="1"/>
  <c r="M304" i="1" s="1"/>
  <c r="L321" i="1"/>
  <c r="M321" i="1" s="1"/>
  <c r="L315" i="1"/>
  <c r="M315" i="1" s="1"/>
  <c r="O315" i="1" s="1"/>
  <c r="L300" i="1"/>
  <c r="M300" i="1" s="1"/>
  <c r="L310" i="1"/>
  <c r="M310" i="1" s="1"/>
  <c r="O310" i="1" s="1"/>
  <c r="L307" i="1"/>
  <c r="M307" i="1" s="1"/>
  <c r="O307" i="1" s="1"/>
  <c r="L318" i="1"/>
  <c r="M318" i="1" s="1"/>
  <c r="L311" i="1"/>
  <c r="M311" i="1" s="1"/>
  <c r="N319" i="1" l="1"/>
  <c r="O319" i="1"/>
  <c r="N312" i="1"/>
  <c r="O312" i="1"/>
  <c r="Q312" i="1" s="1"/>
  <c r="N304" i="1"/>
  <c r="O304" i="1"/>
  <c r="Q304" i="1" s="1"/>
  <c r="N299" i="1"/>
  <c r="O299" i="1"/>
  <c r="T299" i="1" s="1"/>
  <c r="N308" i="1"/>
  <c r="O308" i="1"/>
  <c r="S308" i="1" s="1"/>
  <c r="N303" i="1"/>
  <c r="O303" i="1"/>
  <c r="N314" i="1"/>
  <c r="O314" i="1"/>
  <c r="U314" i="1" s="1"/>
  <c r="N311" i="1"/>
  <c r="O311" i="1"/>
  <c r="N313" i="1"/>
  <c r="O313" i="1"/>
  <c r="S313" i="1" s="1"/>
  <c r="N318" i="1"/>
  <c r="O318" i="1"/>
  <c r="R318" i="1" s="1"/>
  <c r="N300" i="1"/>
  <c r="O300" i="1"/>
  <c r="V300" i="1" s="1"/>
  <c r="N321" i="1"/>
  <c r="O321" i="1"/>
  <c r="N306" i="1"/>
  <c r="O306" i="1"/>
  <c r="W306" i="1" s="1"/>
  <c r="N309" i="1"/>
  <c r="N317" i="1"/>
  <c r="N301" i="1"/>
  <c r="N310" i="1"/>
  <c r="N305" i="1"/>
  <c r="N307" i="1"/>
  <c r="N315" i="1"/>
  <c r="N316" i="1"/>
  <c r="N302" i="1"/>
  <c r="N320" i="1"/>
  <c r="U315" i="1"/>
  <c r="V315" i="1"/>
  <c r="R315" i="1"/>
  <c r="W315" i="1"/>
  <c r="Q315" i="1"/>
  <c r="P315" i="1"/>
  <c r="S315" i="1"/>
  <c r="T315" i="1"/>
  <c r="L324" i="1"/>
  <c r="Y50" i="1" s="1"/>
  <c r="S305" i="1"/>
  <c r="T305" i="1"/>
  <c r="Q305" i="1"/>
  <c r="R305" i="1"/>
  <c r="U305" i="1"/>
  <c r="V305" i="1"/>
  <c r="W305" i="1"/>
  <c r="P305" i="1"/>
  <c r="Q310" i="1"/>
  <c r="U310" i="1"/>
  <c r="S310" i="1"/>
  <c r="T310" i="1"/>
  <c r="V310" i="1"/>
  <c r="P310" i="1"/>
  <c r="W310" i="1"/>
  <c r="R310" i="1"/>
  <c r="U307" i="1"/>
  <c r="V307" i="1"/>
  <c r="R307" i="1"/>
  <c r="P307" i="1"/>
  <c r="Q307" i="1"/>
  <c r="S307" i="1"/>
  <c r="T307" i="1"/>
  <c r="W307" i="1"/>
  <c r="W301" i="1"/>
  <c r="T301" i="1"/>
  <c r="R301" i="1"/>
  <c r="S301" i="1"/>
  <c r="U301" i="1"/>
  <c r="V301" i="1"/>
  <c r="P301" i="1"/>
  <c r="Q301" i="1"/>
  <c r="R320" i="1"/>
  <c r="S320" i="1"/>
  <c r="P320" i="1"/>
  <c r="W320" i="1"/>
  <c r="Q320" i="1"/>
  <c r="T320" i="1"/>
  <c r="U320" i="1"/>
  <c r="V320" i="1"/>
  <c r="Q302" i="1"/>
  <c r="U302" i="1"/>
  <c r="W302" i="1"/>
  <c r="R302" i="1"/>
  <c r="S302" i="1"/>
  <c r="P302" i="1"/>
  <c r="T302" i="1"/>
  <c r="V302" i="1"/>
  <c r="W309" i="1"/>
  <c r="T309" i="1"/>
  <c r="P309" i="1"/>
  <c r="Q309" i="1"/>
  <c r="R309" i="1"/>
  <c r="S309" i="1"/>
  <c r="U309" i="1"/>
  <c r="V309" i="1"/>
  <c r="V316" i="1"/>
  <c r="W316" i="1"/>
  <c r="S316" i="1"/>
  <c r="P316" i="1"/>
  <c r="Q316" i="1"/>
  <c r="R316" i="1"/>
  <c r="T316" i="1"/>
  <c r="U316" i="1"/>
  <c r="W317" i="1"/>
  <c r="T317" i="1"/>
  <c r="U317" i="1"/>
  <c r="V317" i="1"/>
  <c r="Q317" i="1"/>
  <c r="R317" i="1"/>
  <c r="P317" i="1"/>
  <c r="S317" i="1"/>
  <c r="W312" i="1" l="1"/>
  <c r="T314" i="1"/>
  <c r="W314" i="1"/>
  <c r="S314" i="1"/>
  <c r="R314" i="1"/>
  <c r="P314" i="1"/>
  <c r="V314" i="1"/>
  <c r="Q314" i="1"/>
  <c r="Q313" i="1"/>
  <c r="W313" i="1"/>
  <c r="P313" i="1"/>
  <c r="V313" i="1"/>
  <c r="U313" i="1"/>
  <c r="R313" i="1"/>
  <c r="T313" i="1"/>
  <c r="R300" i="1"/>
  <c r="U300" i="1"/>
  <c r="W300" i="1"/>
  <c r="T300" i="1"/>
  <c r="P300" i="1"/>
  <c r="S300" i="1"/>
  <c r="Q300" i="1"/>
  <c r="V312" i="1"/>
  <c r="V308" i="1"/>
  <c r="Q306" i="1"/>
  <c r="R308" i="1"/>
  <c r="Q308" i="1"/>
  <c r="U308" i="1"/>
  <c r="P312" i="1"/>
  <c r="S312" i="1"/>
  <c r="R312" i="1"/>
  <c r="T308" i="1"/>
  <c r="S299" i="1"/>
  <c r="W318" i="1"/>
  <c r="V306" i="1"/>
  <c r="U312" i="1"/>
  <c r="T312" i="1"/>
  <c r="P308" i="1"/>
  <c r="T306" i="1"/>
  <c r="W299" i="1"/>
  <c r="W308" i="1"/>
  <c r="V318" i="1"/>
  <c r="S318" i="1"/>
  <c r="U306" i="1"/>
  <c r="P299" i="1"/>
  <c r="P306" i="1"/>
  <c r="R299" i="1"/>
  <c r="S306" i="1"/>
  <c r="V299" i="1"/>
  <c r="R306" i="1"/>
  <c r="U299" i="1"/>
  <c r="U318" i="1"/>
  <c r="Q299" i="1"/>
  <c r="P318" i="1"/>
  <c r="Q318" i="1"/>
  <c r="T318" i="1"/>
  <c r="N324" i="1"/>
  <c r="Y37" i="1" s="1"/>
  <c r="V304" i="1"/>
  <c r="W304" i="1"/>
  <c r="P304" i="1"/>
  <c r="S304" i="1"/>
  <c r="R304" i="1"/>
  <c r="U304" i="1"/>
  <c r="T304" i="1"/>
  <c r="Q303" i="1"/>
  <c r="P303" i="1"/>
  <c r="R303" i="1"/>
  <c r="V303" i="1"/>
  <c r="S303" i="1"/>
  <c r="T303" i="1"/>
  <c r="U303" i="1"/>
  <c r="W303" i="1"/>
  <c r="S321" i="1"/>
  <c r="T321" i="1"/>
  <c r="R321" i="1"/>
  <c r="P321" i="1"/>
  <c r="U321" i="1"/>
  <c r="V321" i="1"/>
  <c r="W321" i="1"/>
  <c r="Q321" i="1"/>
  <c r="Q311" i="1"/>
  <c r="P311" i="1"/>
  <c r="R311" i="1"/>
  <c r="V311" i="1"/>
  <c r="S311" i="1"/>
  <c r="T311" i="1"/>
  <c r="U311" i="1"/>
  <c r="W311" i="1"/>
  <c r="Q319" i="1"/>
  <c r="P319" i="1"/>
  <c r="R319" i="1"/>
  <c r="V319" i="1"/>
  <c r="T319" i="1"/>
  <c r="U319" i="1"/>
  <c r="W319" i="1"/>
  <c r="S319" i="1"/>
  <c r="W324" i="1" l="1"/>
  <c r="U328" i="1" s="1"/>
  <c r="U324" i="1"/>
  <c r="S328" i="1" s="1"/>
  <c r="S324" i="1"/>
  <c r="Q328" i="1" s="1"/>
  <c r="V324" i="1"/>
  <c r="T328" i="1" s="1"/>
  <c r="R324" i="1"/>
  <c r="P328" i="1" s="1"/>
  <c r="T324" i="1"/>
  <c r="R328" i="1" s="1"/>
  <c r="Q324" i="1"/>
  <c r="O328" i="1" s="1"/>
  <c r="P324" i="1"/>
  <c r="N328" i="1" s="1"/>
  <c r="L333" i="1" l="1"/>
  <c r="M333" i="1" s="1"/>
  <c r="L334" i="1"/>
  <c r="M334" i="1" s="1"/>
  <c r="O334" i="1" s="1"/>
  <c r="L347" i="1"/>
  <c r="M347" i="1" s="1"/>
  <c r="L344" i="1"/>
  <c r="M344" i="1" s="1"/>
  <c r="O344" i="1" s="1"/>
  <c r="L345" i="1"/>
  <c r="M345" i="1" s="1"/>
  <c r="L331" i="1"/>
  <c r="M331" i="1" s="1"/>
  <c r="L340" i="1"/>
  <c r="M340" i="1" s="1"/>
  <c r="O340" i="1" s="1"/>
  <c r="L346" i="1"/>
  <c r="M346" i="1" s="1"/>
  <c r="O346" i="1" s="1"/>
  <c r="L337" i="1"/>
  <c r="M337" i="1" s="1"/>
  <c r="O337" i="1" s="1"/>
  <c r="L353" i="1"/>
  <c r="M353" i="1" s="1"/>
  <c r="O353" i="1" s="1"/>
  <c r="L352" i="1"/>
  <c r="M352" i="1" s="1"/>
  <c r="O352" i="1" s="1"/>
  <c r="L349" i="1"/>
  <c r="M349" i="1" s="1"/>
  <c r="L336" i="1"/>
  <c r="M336" i="1" s="1"/>
  <c r="L342" i="1"/>
  <c r="M342" i="1" s="1"/>
  <c r="O342" i="1" s="1"/>
  <c r="L338" i="1"/>
  <c r="M338" i="1" s="1"/>
  <c r="O338" i="1" s="1"/>
  <c r="L339" i="1"/>
  <c r="M339" i="1" s="1"/>
  <c r="L351" i="1"/>
  <c r="M351" i="1" s="1"/>
  <c r="L348" i="1"/>
  <c r="M348" i="1" s="1"/>
  <c r="O348" i="1" s="1"/>
  <c r="L343" i="1"/>
  <c r="M343" i="1" s="1"/>
  <c r="O343" i="1" s="1"/>
  <c r="L335" i="1"/>
  <c r="M335" i="1" s="1"/>
  <c r="L332" i="1"/>
  <c r="M332" i="1" s="1"/>
  <c r="L350" i="1"/>
  <c r="M350" i="1" s="1"/>
  <c r="O350" i="1" s="1"/>
  <c r="L341" i="1"/>
  <c r="M341" i="1" s="1"/>
  <c r="N331" i="1" l="1"/>
  <c r="O331" i="1"/>
  <c r="V331" i="1" s="1"/>
  <c r="N341" i="1"/>
  <c r="O341" i="1"/>
  <c r="T341" i="1" s="1"/>
  <c r="N336" i="1"/>
  <c r="O336" i="1"/>
  <c r="W336" i="1" s="1"/>
  <c r="N345" i="1"/>
  <c r="O345" i="1"/>
  <c r="P345" i="1" s="1"/>
  <c r="N349" i="1"/>
  <c r="O349" i="1"/>
  <c r="P349" i="1" s="1"/>
  <c r="N339" i="1"/>
  <c r="O339" i="1"/>
  <c r="P339" i="1" s="1"/>
  <c r="N332" i="1"/>
  <c r="O332" i="1"/>
  <c r="V332" i="1" s="1"/>
  <c r="N347" i="1"/>
  <c r="O347" i="1"/>
  <c r="W347" i="1" s="1"/>
  <c r="N335" i="1"/>
  <c r="O335" i="1"/>
  <c r="P335" i="1" s="1"/>
  <c r="N351" i="1"/>
  <c r="O351" i="1"/>
  <c r="S351" i="1" s="1"/>
  <c r="N333" i="1"/>
  <c r="O333" i="1"/>
  <c r="U333" i="1" s="1"/>
  <c r="N344" i="1"/>
  <c r="N340" i="1"/>
  <c r="N338" i="1"/>
  <c r="N334" i="1"/>
  <c r="N352" i="1"/>
  <c r="N348" i="1"/>
  <c r="N353" i="1"/>
  <c r="N343" i="1"/>
  <c r="N337" i="1"/>
  <c r="N350" i="1"/>
  <c r="L356" i="1"/>
  <c r="Y51" i="1" s="1"/>
  <c r="N346" i="1"/>
  <c r="N342" i="1"/>
  <c r="U334" i="1"/>
  <c r="V334" i="1"/>
  <c r="W334" i="1"/>
  <c r="P334" i="1"/>
  <c r="Q334" i="1"/>
  <c r="S334" i="1"/>
  <c r="R334" i="1"/>
  <c r="T334" i="1"/>
  <c r="V343" i="1"/>
  <c r="W343" i="1"/>
  <c r="R343" i="1"/>
  <c r="T343" i="1"/>
  <c r="S343" i="1"/>
  <c r="P343" i="1"/>
  <c r="U343" i="1"/>
  <c r="Q343" i="1"/>
  <c r="Q337" i="1"/>
  <c r="R337" i="1"/>
  <c r="T337" i="1"/>
  <c r="V337" i="1"/>
  <c r="S337" i="1"/>
  <c r="U337" i="1"/>
  <c r="W337" i="1"/>
  <c r="P337" i="1"/>
  <c r="U350" i="1"/>
  <c r="V350" i="1"/>
  <c r="W350" i="1"/>
  <c r="P350" i="1"/>
  <c r="Q350" i="1"/>
  <c r="S350" i="1"/>
  <c r="R350" i="1"/>
  <c r="T350" i="1"/>
  <c r="Q346" i="1"/>
  <c r="R346" i="1"/>
  <c r="S346" i="1"/>
  <c r="U346" i="1"/>
  <c r="W346" i="1"/>
  <c r="P346" i="1"/>
  <c r="T346" i="1"/>
  <c r="V346" i="1"/>
  <c r="U342" i="1"/>
  <c r="V342" i="1"/>
  <c r="W342" i="1"/>
  <c r="P342" i="1"/>
  <c r="Q342" i="1"/>
  <c r="S342" i="1"/>
  <c r="R342" i="1"/>
  <c r="T342" i="1"/>
  <c r="Q338" i="1"/>
  <c r="R338" i="1"/>
  <c r="S338" i="1"/>
  <c r="U338" i="1"/>
  <c r="W338" i="1"/>
  <c r="P338" i="1"/>
  <c r="T338" i="1"/>
  <c r="V338" i="1"/>
  <c r="W344" i="1"/>
  <c r="Q344" i="1"/>
  <c r="S344" i="1"/>
  <c r="P344" i="1"/>
  <c r="U344" i="1"/>
  <c r="R344" i="1"/>
  <c r="T344" i="1"/>
  <c r="V344" i="1"/>
  <c r="Q353" i="1"/>
  <c r="R353" i="1"/>
  <c r="T353" i="1"/>
  <c r="V353" i="1"/>
  <c r="S353" i="1"/>
  <c r="U353" i="1"/>
  <c r="W353" i="1"/>
  <c r="P353" i="1"/>
  <c r="S348" i="1"/>
  <c r="P348" i="1"/>
  <c r="T348" i="1"/>
  <c r="U348" i="1"/>
  <c r="W348" i="1"/>
  <c r="Q348" i="1"/>
  <c r="R348" i="1"/>
  <c r="V348" i="1"/>
  <c r="S340" i="1"/>
  <c r="P340" i="1"/>
  <c r="T340" i="1"/>
  <c r="U340" i="1"/>
  <c r="W340" i="1"/>
  <c r="Q340" i="1"/>
  <c r="R340" i="1"/>
  <c r="V340" i="1"/>
  <c r="W352" i="1"/>
  <c r="Q352" i="1"/>
  <c r="S352" i="1"/>
  <c r="P352" i="1"/>
  <c r="U352" i="1"/>
  <c r="T352" i="1"/>
  <c r="V352" i="1"/>
  <c r="R352" i="1"/>
  <c r="U349" i="1" l="1"/>
  <c r="Q333" i="1"/>
  <c r="T333" i="1"/>
  <c r="W333" i="1"/>
  <c r="S333" i="1"/>
  <c r="R333" i="1"/>
  <c r="V333" i="1"/>
  <c r="P333" i="1"/>
  <c r="V336" i="1"/>
  <c r="T349" i="1"/>
  <c r="Q349" i="1"/>
  <c r="W349" i="1"/>
  <c r="R349" i="1"/>
  <c r="S349" i="1"/>
  <c r="V349" i="1"/>
  <c r="Q341" i="1"/>
  <c r="Q332" i="1"/>
  <c r="W341" i="1"/>
  <c r="S341" i="1"/>
  <c r="V345" i="1"/>
  <c r="R341" i="1"/>
  <c r="V341" i="1"/>
  <c r="P341" i="1"/>
  <c r="R332" i="1"/>
  <c r="W339" i="1"/>
  <c r="U332" i="1"/>
  <c r="U341" i="1"/>
  <c r="T332" i="1"/>
  <c r="S335" i="1"/>
  <c r="Q335" i="1"/>
  <c r="R335" i="1"/>
  <c r="W335" i="1"/>
  <c r="S331" i="1"/>
  <c r="R331" i="1"/>
  <c r="T336" i="1"/>
  <c r="T335" i="1"/>
  <c r="R336" i="1"/>
  <c r="R351" i="1"/>
  <c r="W351" i="1"/>
  <c r="U336" i="1"/>
  <c r="P336" i="1"/>
  <c r="V335" i="1"/>
  <c r="S336" i="1"/>
  <c r="Q336" i="1"/>
  <c r="U335" i="1"/>
  <c r="V351" i="1"/>
  <c r="T345" i="1"/>
  <c r="R345" i="1"/>
  <c r="U351" i="1"/>
  <c r="T331" i="1"/>
  <c r="Q351" i="1"/>
  <c r="P347" i="1"/>
  <c r="Q345" i="1"/>
  <c r="U347" i="1"/>
  <c r="W345" i="1"/>
  <c r="U345" i="1"/>
  <c r="S345" i="1"/>
  <c r="P351" i="1"/>
  <c r="T351" i="1"/>
  <c r="V347" i="1"/>
  <c r="W331" i="1"/>
  <c r="T347" i="1"/>
  <c r="U331" i="1"/>
  <c r="S347" i="1"/>
  <c r="Q331" i="1"/>
  <c r="R347" i="1"/>
  <c r="P331" i="1"/>
  <c r="Q347" i="1"/>
  <c r="N356" i="1"/>
  <c r="Y38" i="1" s="1"/>
  <c r="U339" i="1"/>
  <c r="W332" i="1"/>
  <c r="Q339" i="1"/>
  <c r="P332" i="1"/>
  <c r="S339" i="1"/>
  <c r="V339" i="1"/>
  <c r="S332" i="1"/>
  <c r="R339" i="1"/>
  <c r="T339" i="1"/>
  <c r="V356" i="1" l="1"/>
  <c r="T360" i="1" s="1"/>
  <c r="U356" i="1"/>
  <c r="S360" i="1" s="1"/>
  <c r="R356" i="1"/>
  <c r="P360" i="1" s="1"/>
  <c r="Q356" i="1"/>
  <c r="O360" i="1" s="1"/>
  <c r="T356" i="1"/>
  <c r="R360" i="1" s="1"/>
  <c r="S356" i="1"/>
  <c r="Q360" i="1" s="1"/>
  <c r="W356" i="1"/>
  <c r="U360" i="1" s="1"/>
  <c r="P356" i="1"/>
  <c r="N360" i="1" s="1"/>
  <c r="L57" i="1" l="1" a="1"/>
  <c r="L57" i="1" s="1"/>
  <c r="L62" i="1" s="1"/>
  <c r="M62" i="1" s="1"/>
  <c r="N62" i="1" s="1"/>
  <c r="L365" i="1"/>
  <c r="M365" i="1" s="1"/>
  <c r="O365" i="1" s="1"/>
  <c r="L373" i="1"/>
  <c r="M373" i="1" s="1"/>
  <c r="O373" i="1" s="1"/>
  <c r="L381" i="1"/>
  <c r="M381" i="1" s="1"/>
  <c r="O381" i="1" s="1"/>
  <c r="L376" i="1"/>
  <c r="M376" i="1" s="1"/>
  <c r="O376" i="1" s="1"/>
  <c r="L384" i="1"/>
  <c r="M384" i="1" s="1"/>
  <c r="O384" i="1" s="1"/>
  <c r="L371" i="1"/>
  <c r="M371" i="1" s="1"/>
  <c r="O371" i="1" s="1"/>
  <c r="L368" i="1"/>
  <c r="M368" i="1" s="1"/>
  <c r="O368" i="1" s="1"/>
  <c r="L370" i="1"/>
  <c r="M370" i="1" s="1"/>
  <c r="O370" i="1" s="1"/>
  <c r="L378" i="1"/>
  <c r="M378" i="1" s="1"/>
  <c r="O378" i="1" s="1"/>
  <c r="L379" i="1"/>
  <c r="M379" i="1" s="1"/>
  <c r="O379" i="1" s="1"/>
  <c r="L383" i="1"/>
  <c r="M383" i="1" s="1"/>
  <c r="O383" i="1" s="1"/>
  <c r="L372" i="1"/>
  <c r="M372" i="1" s="1"/>
  <c r="O372" i="1" s="1"/>
  <c r="L367" i="1"/>
  <c r="M367" i="1" s="1"/>
  <c r="O367" i="1" s="1"/>
  <c r="L374" i="1"/>
  <c r="M374" i="1" s="1"/>
  <c r="O374" i="1" s="1"/>
  <c r="L380" i="1"/>
  <c r="M380" i="1" s="1"/>
  <c r="O380" i="1" s="1"/>
  <c r="L369" i="1"/>
  <c r="M369" i="1" s="1"/>
  <c r="O369" i="1" s="1"/>
  <c r="L363" i="1"/>
  <c r="M363" i="1" s="1"/>
  <c r="O363" i="1" s="1"/>
  <c r="L385" i="1"/>
  <c r="M385" i="1" s="1"/>
  <c r="O385" i="1" s="1"/>
  <c r="L366" i="1"/>
  <c r="M366" i="1" s="1"/>
  <c r="O366" i="1" s="1"/>
  <c r="L377" i="1"/>
  <c r="M377" i="1" s="1"/>
  <c r="O377" i="1" s="1"/>
  <c r="L382" i="1"/>
  <c r="M382" i="1" s="1"/>
  <c r="O382" i="1" s="1"/>
  <c r="L364" i="1"/>
  <c r="M364" i="1" s="1"/>
  <c r="O364" i="1" s="1"/>
  <c r="L375" i="1"/>
  <c r="M375" i="1" s="1"/>
  <c r="O375" i="1" s="1"/>
  <c r="L60" i="1" l="1"/>
  <c r="M60" i="1" s="1"/>
  <c r="N60" i="1" s="1"/>
  <c r="L61" i="1"/>
  <c r="M61" i="1" s="1"/>
  <c r="N61" i="1" s="1"/>
  <c r="L64" i="1"/>
  <c r="M64" i="1" s="1"/>
  <c r="N64" i="1" s="1"/>
  <c r="L63" i="1"/>
  <c r="M63" i="1" s="1"/>
  <c r="N63" i="1" s="1"/>
  <c r="N380" i="1"/>
  <c r="N371" i="1"/>
  <c r="N367" i="1"/>
  <c r="N384" i="1"/>
  <c r="N368" i="1"/>
  <c r="N382" i="1"/>
  <c r="N377" i="1"/>
  <c r="N372" i="1"/>
  <c r="N376" i="1"/>
  <c r="N369" i="1"/>
  <c r="N366" i="1"/>
  <c r="N370" i="1"/>
  <c r="N364" i="1"/>
  <c r="N381" i="1"/>
  <c r="N379" i="1"/>
  <c r="N373" i="1"/>
  <c r="N375" i="1"/>
  <c r="N374" i="1"/>
  <c r="N383" i="1"/>
  <c r="N385" i="1"/>
  <c r="L388" i="1"/>
  <c r="Y52" i="1" s="1"/>
  <c r="N363" i="1"/>
  <c r="N378" i="1"/>
  <c r="N365" i="1"/>
  <c r="O60" i="1" l="1"/>
  <c r="P60" i="1"/>
  <c r="W385" i="1"/>
  <c r="R385" i="1"/>
  <c r="S385" i="1"/>
  <c r="T385" i="1"/>
  <c r="U385" i="1"/>
  <c r="P385" i="1"/>
  <c r="V385" i="1"/>
  <c r="Q385" i="1"/>
  <c r="U383" i="1"/>
  <c r="T383" i="1"/>
  <c r="W383" i="1"/>
  <c r="Q383" i="1"/>
  <c r="P383" i="1"/>
  <c r="R383" i="1"/>
  <c r="S383" i="1"/>
  <c r="V383" i="1"/>
  <c r="S373" i="1"/>
  <c r="P373" i="1"/>
  <c r="R373" i="1"/>
  <c r="V373" i="1"/>
  <c r="W373" i="1"/>
  <c r="Q373" i="1"/>
  <c r="T373" i="1"/>
  <c r="U373" i="1"/>
  <c r="R372" i="1"/>
  <c r="T372" i="1"/>
  <c r="U372" i="1"/>
  <c r="V372" i="1"/>
  <c r="W372" i="1"/>
  <c r="Q372" i="1"/>
  <c r="S372" i="1"/>
  <c r="P372" i="1"/>
  <c r="T366" i="1"/>
  <c r="V366" i="1"/>
  <c r="W366" i="1"/>
  <c r="P366" i="1"/>
  <c r="S366" i="1"/>
  <c r="Q366" i="1"/>
  <c r="R366" i="1"/>
  <c r="U366" i="1"/>
  <c r="Q378" i="1"/>
  <c r="T378" i="1"/>
  <c r="W378" i="1"/>
  <c r="U378" i="1"/>
  <c r="P378" i="1"/>
  <c r="V378" i="1"/>
  <c r="R378" i="1"/>
  <c r="S378" i="1"/>
  <c r="S381" i="1"/>
  <c r="P381" i="1"/>
  <c r="R381" i="1"/>
  <c r="V381" i="1"/>
  <c r="W381" i="1"/>
  <c r="Q381" i="1"/>
  <c r="T381" i="1"/>
  <c r="U381" i="1"/>
  <c r="W369" i="1"/>
  <c r="Q369" i="1"/>
  <c r="R369" i="1"/>
  <c r="S369" i="1"/>
  <c r="T369" i="1"/>
  <c r="U369" i="1"/>
  <c r="P369" i="1"/>
  <c r="V369" i="1"/>
  <c r="V384" i="1"/>
  <c r="W384" i="1"/>
  <c r="R384" i="1"/>
  <c r="U384" i="1"/>
  <c r="S384" i="1"/>
  <c r="P384" i="1"/>
  <c r="T384" i="1"/>
  <c r="Q384" i="1"/>
  <c r="W377" i="1"/>
  <c r="R377" i="1"/>
  <c r="S377" i="1"/>
  <c r="T377" i="1"/>
  <c r="V377" i="1"/>
  <c r="U377" i="1"/>
  <c r="P377" i="1"/>
  <c r="Q377" i="1"/>
  <c r="S365" i="1"/>
  <c r="T365" i="1"/>
  <c r="U365" i="1"/>
  <c r="P365" i="1"/>
  <c r="V365" i="1"/>
  <c r="W365" i="1"/>
  <c r="R365" i="1"/>
  <c r="Q365" i="1"/>
  <c r="Q379" i="1"/>
  <c r="S379" i="1"/>
  <c r="T379" i="1"/>
  <c r="U379" i="1"/>
  <c r="V379" i="1"/>
  <c r="W379" i="1"/>
  <c r="P379" i="1"/>
  <c r="R379" i="1"/>
  <c r="U367" i="1"/>
  <c r="W367" i="1"/>
  <c r="Q367" i="1"/>
  <c r="P367" i="1"/>
  <c r="R367" i="1"/>
  <c r="S367" i="1"/>
  <c r="V367" i="1"/>
  <c r="T367" i="1"/>
  <c r="R364" i="1"/>
  <c r="T364" i="1"/>
  <c r="Q364" i="1"/>
  <c r="U364" i="1"/>
  <c r="V364" i="1"/>
  <c r="W364" i="1"/>
  <c r="S364" i="1"/>
  <c r="P364" i="1"/>
  <c r="W370" i="1"/>
  <c r="R370" i="1"/>
  <c r="P370" i="1"/>
  <c r="S370" i="1"/>
  <c r="T370" i="1"/>
  <c r="U370" i="1"/>
  <c r="V370" i="1"/>
  <c r="Q370" i="1"/>
  <c r="N388" i="1"/>
  <c r="Y39" i="1" s="1"/>
  <c r="T374" i="1"/>
  <c r="W374" i="1"/>
  <c r="P374" i="1"/>
  <c r="S374" i="1"/>
  <c r="Q374" i="1"/>
  <c r="R374" i="1"/>
  <c r="U374" i="1"/>
  <c r="V374" i="1"/>
  <c r="T382" i="1"/>
  <c r="V382" i="1"/>
  <c r="W382" i="1"/>
  <c r="P382" i="1"/>
  <c r="Q382" i="1"/>
  <c r="R382" i="1"/>
  <c r="U382" i="1"/>
  <c r="S382" i="1"/>
  <c r="Q371" i="1"/>
  <c r="R371" i="1"/>
  <c r="S371" i="1"/>
  <c r="T371" i="1"/>
  <c r="U371" i="1"/>
  <c r="V371" i="1"/>
  <c r="W371" i="1"/>
  <c r="P371" i="1"/>
  <c r="R363" i="1"/>
  <c r="T363" i="1"/>
  <c r="P363" i="1"/>
  <c r="U363" i="1"/>
  <c r="V363" i="1"/>
  <c r="W363" i="1"/>
  <c r="Q363" i="1"/>
  <c r="S363" i="1"/>
  <c r="U375" i="1"/>
  <c r="W375" i="1"/>
  <c r="Q375" i="1"/>
  <c r="P375" i="1"/>
  <c r="R375" i="1"/>
  <c r="S375" i="1"/>
  <c r="T375" i="1"/>
  <c r="V375" i="1"/>
  <c r="V376" i="1"/>
  <c r="Q376" i="1"/>
  <c r="R376" i="1"/>
  <c r="S376" i="1"/>
  <c r="P376" i="1"/>
  <c r="T376" i="1"/>
  <c r="W376" i="1"/>
  <c r="U376" i="1"/>
  <c r="V368" i="1"/>
  <c r="Q368" i="1"/>
  <c r="R368" i="1"/>
  <c r="S368" i="1"/>
  <c r="P368" i="1"/>
  <c r="T368" i="1"/>
  <c r="U368" i="1"/>
  <c r="W368" i="1"/>
  <c r="R380" i="1"/>
  <c r="P380" i="1"/>
  <c r="T380" i="1"/>
  <c r="U380" i="1"/>
  <c r="V380" i="1"/>
  <c r="W380" i="1"/>
  <c r="Q380" i="1"/>
  <c r="S380" i="1"/>
  <c r="V388" i="1" l="1"/>
  <c r="U388" i="1"/>
  <c r="Q388" i="1"/>
  <c r="W388" i="1"/>
  <c r="P388" i="1"/>
  <c r="R388" i="1"/>
  <c r="T388" i="1"/>
  <c r="S38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<sst xmlns="http://schemas.openxmlformats.org/spreadsheetml/2006/main" count="223" uniqueCount="49">
  <si>
    <t>Neural Network Housing Prices Example</t>
  </si>
  <si>
    <t>BE</t>
  </si>
  <si>
    <t>BA</t>
  </si>
  <si>
    <t>S</t>
  </si>
  <si>
    <t>Y</t>
  </si>
  <si>
    <t>D</t>
  </si>
  <si>
    <t>V</t>
  </si>
  <si>
    <t>SQ</t>
  </si>
  <si>
    <t>L</t>
  </si>
  <si>
    <t>P = price of house = (BE x W1) + (BA x W2) + (Y x W3) + (D x W4) + (V x W5) + (S x W6) + (SQ x W7) + (L x W8)</t>
  </si>
  <si>
    <t>P</t>
  </si>
  <si>
    <t>W1</t>
  </si>
  <si>
    <t>W2</t>
  </si>
  <si>
    <t>W3</t>
  </si>
  <si>
    <t>W4</t>
  </si>
  <si>
    <t>W5</t>
  </si>
  <si>
    <t>W6</t>
  </si>
  <si>
    <t>W7</t>
  </si>
  <si>
    <t>W8</t>
  </si>
  <si>
    <t>Learning Rate</t>
  </si>
  <si>
    <t>Gradient Descent Iteration 1</t>
  </si>
  <si>
    <t>Predictions</t>
  </si>
  <si>
    <t>Error</t>
  </si>
  <si>
    <t>Cost</t>
  </si>
  <si>
    <t>Cost Gradient</t>
  </si>
  <si>
    <t>(NORMALIZED = VALUE / ROW_MAX)</t>
  </si>
  <si>
    <t>Weights Gradient</t>
  </si>
  <si>
    <t>Squared Error</t>
  </si>
  <si>
    <t>Gradient Descent Iteration 2</t>
  </si>
  <si>
    <t>Gradient Descent Iteration 3</t>
  </si>
  <si>
    <t>Gradient Descent Iteration 4</t>
  </si>
  <si>
    <t>Accuracy</t>
  </si>
  <si>
    <t>Training Dataset</t>
  </si>
  <si>
    <t>Normalized Training Dataset</t>
  </si>
  <si>
    <t>Test Dataset</t>
  </si>
  <si>
    <t>Gradient Descent Iteration 5</t>
  </si>
  <si>
    <t>Gradient Descent Iteration 6</t>
  </si>
  <si>
    <t>Gradient Descent Iteration 7</t>
  </si>
  <si>
    <t>Gradient Descent Iteration 8</t>
  </si>
  <si>
    <t xml:space="preserve"> -  where: BE = # of bedrooms,  BA = # of bathrooms, Y = year built, D = days on Zillow, V = Zillow views, S = Zillow saves, SQ = square feet, L = lot size, and W1 - W8 = weights 1-8</t>
  </si>
  <si>
    <t>Gradient Descent Iteration 9</t>
  </si>
  <si>
    <t>Gradient Descent Iteration 10</t>
  </si>
  <si>
    <t>Trained Weights</t>
  </si>
  <si>
    <t>Test Predictions</t>
  </si>
  <si>
    <t>Test Error</t>
  </si>
  <si>
    <t>Squared Test Error</t>
  </si>
  <si>
    <t>Test Cost</t>
  </si>
  <si>
    <t>Test Accuracy</t>
  </si>
  <si>
    <t>Weights Intermediate Dot Product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</si>
</sst>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0000000"/>
    <numFmt numFmtId="167" formatCode="0.00000E+00"/>
    <numFmt numFmtId="168" formatCode="0.0000000"/>
    <numFmt numFmtId="169" formatCode="_(&quot;$&quot;* #,##0.0_);_(&quot;$&quot;* \(#,##0.0\);_(&quot;$&quot;* &quot;-&quot;?_);_(@_)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2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/>
    <xf numFmtId="0" fontId="2" fillId="0" borderId="8" xfId="0" applyFont="1" applyBorder="1"/>
    <xf numFmtId="2" fontId="2" fillId="4" borderId="0" xfId="0" applyNumberFormat="1" applyFont="1" applyFill="1" applyAlignment="1">
      <alignment horizontal="center" vertical="center"/>
    </xf>
    <xf numFmtId="169" fontId="2" fillId="4" borderId="0" xfId="0" applyNumberFormat="1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44" fontId="2" fillId="0" borderId="4" xfId="0" applyNumberFormat="1" applyFont="1" applyBorder="1" applyAlignment="1">
      <alignment horizontal="center"/>
    </xf>
    <xf numFmtId="168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44" fontId="2" fillId="0" borderId="6" xfId="0" applyNumberFormat="1" applyFont="1" applyBorder="1" applyAlignment="1">
      <alignment horizontal="center"/>
    </xf>
    <xf numFmtId="168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5" fontId="2" fillId="4" borderId="5" xfId="0" applyNumberFormat="1" applyFont="1" applyFill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7" fontId="2" fillId="8" borderId="5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167" fontId="2" fillId="4" borderId="12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166" fontId="2" fillId="0" borderId="12" xfId="0" applyNumberFormat="1" applyFont="1" applyBorder="1" applyAlignment="1">
      <alignment horizontal="center"/>
    </xf>
    <xf numFmtId="167" fontId="2" fillId="0" borderId="12" xfId="0" applyNumberFormat="1" applyFont="1" applyBorder="1" applyAlignment="1">
      <alignment horizontal="center"/>
    </xf>
    <xf numFmtId="10" fontId="2" fillId="6" borderId="12" xfId="0" applyNumberFormat="1" applyFont="1" applyFill="1" applyBorder="1" applyAlignment="1">
      <alignment horizontal="center" vertical="center"/>
    </xf>
    <xf numFmtId="166" fontId="2" fillId="7" borderId="12" xfId="0" applyNumberFormat="1" applyFont="1" applyFill="1" applyBorder="1" applyAlignment="1">
      <alignment horizontal="center"/>
    </xf>
    <xf numFmtId="167" fontId="2" fillId="5" borderId="12" xfId="0" applyNumberFormat="1" applyFont="1" applyFill="1" applyBorder="1" applyAlignment="1">
      <alignment horizontal="center"/>
    </xf>
    <xf numFmtId="167" fontId="2" fillId="8" borderId="1" xfId="0" applyNumberFormat="1" applyFont="1" applyFill="1" applyBorder="1" applyAlignment="1">
      <alignment horizontal="center"/>
    </xf>
    <xf numFmtId="167" fontId="2" fillId="8" borderId="2" xfId="0" applyNumberFormat="1" applyFont="1" applyFill="1" applyBorder="1" applyAlignment="1">
      <alignment horizontal="center"/>
    </xf>
    <xf numFmtId="167" fontId="2" fillId="8" borderId="3" xfId="0" applyNumberFormat="1" applyFont="1" applyFill="1" applyBorder="1" applyAlignment="1">
      <alignment horizontal="center"/>
    </xf>
    <xf numFmtId="167" fontId="2" fillId="8" borderId="4" xfId="0" applyNumberFormat="1" applyFont="1" applyFill="1" applyBorder="1" applyAlignment="1">
      <alignment horizontal="center"/>
    </xf>
    <xf numFmtId="167" fontId="2" fillId="8" borderId="0" xfId="0" applyNumberFormat="1" applyFont="1" applyFill="1" applyAlignment="1">
      <alignment horizontal="center"/>
    </xf>
    <xf numFmtId="167" fontId="2" fillId="8" borderId="6" xfId="0" applyNumberFormat="1" applyFont="1" applyFill="1" applyBorder="1" applyAlignment="1">
      <alignment horizontal="center"/>
    </xf>
    <xf numFmtId="167" fontId="2" fillId="8" borderId="7" xfId="0" applyNumberFormat="1" applyFont="1" applyFill="1" applyBorder="1" applyAlignment="1">
      <alignment horizontal="center"/>
    </xf>
    <xf numFmtId="167" fontId="2" fillId="8" borderId="8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right" vertical="center"/>
    </xf>
    <xf numFmtId="0" fontId="5" fillId="5" borderId="12" xfId="0" applyFont="1" applyFill="1" applyBorder="1" applyAlignment="1">
      <alignment vertical="center"/>
    </xf>
    <xf numFmtId="0" fontId="6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48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2" formatCode="0.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9" formatCode="_(&quot;$&quot;* #,##0.0_);_(&quot;$&quot;* \(#,##0.0\);_(&quot;$&quot;* &quot;-&quot;?_);_(@_)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4-4469-AEA2-3E2E323CB221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Sheet1!$L$75:$L$97</c:f>
              <c:numCache>
                <c:formatCode>0.00</c:formatCode>
                <c:ptCount val="23"/>
                <c:pt idx="0">
                  <c:v>118.77299069995105</c:v>
                </c:pt>
                <c:pt idx="1">
                  <c:v>162.41346749226005</c:v>
                </c:pt>
                <c:pt idx="2">
                  <c:v>144.68054439647281</c:v>
                </c:pt>
                <c:pt idx="3">
                  <c:v>130.63301595470924</c:v>
                </c:pt>
                <c:pt idx="4">
                  <c:v>136.04673960181285</c:v>
                </c:pt>
                <c:pt idx="5">
                  <c:v>141.90936239919355</c:v>
                </c:pt>
                <c:pt idx="6">
                  <c:v>137.35224948323176</c:v>
                </c:pt>
                <c:pt idx="7">
                  <c:v>166.60395886889461</c:v>
                </c:pt>
                <c:pt idx="8">
                  <c:v>196.93013702042853</c:v>
                </c:pt>
                <c:pt idx="9">
                  <c:v>173.46273315956833</c:v>
                </c:pt>
                <c:pt idx="10">
                  <c:v>147.73469815641016</c:v>
                </c:pt>
                <c:pt idx="11">
                  <c:v>204.55785859613425</c:v>
                </c:pt>
                <c:pt idx="12">
                  <c:v>203.44548506306896</c:v>
                </c:pt>
                <c:pt idx="13">
                  <c:v>175.87805188199391</c:v>
                </c:pt>
                <c:pt idx="14">
                  <c:v>207.17973720608575</c:v>
                </c:pt>
                <c:pt idx="15">
                  <c:v>169.74349604547703</c:v>
                </c:pt>
                <c:pt idx="16">
                  <c:v>166.42380399848284</c:v>
                </c:pt>
                <c:pt idx="17">
                  <c:v>154.7976120162933</c:v>
                </c:pt>
                <c:pt idx="18">
                  <c:v>160.44393448700129</c:v>
                </c:pt>
                <c:pt idx="19">
                  <c:v>208.8279159233023</c:v>
                </c:pt>
                <c:pt idx="20">
                  <c:v>162.3664763398923</c:v>
                </c:pt>
                <c:pt idx="21">
                  <c:v>202.06309356687873</c:v>
                </c:pt>
                <c:pt idx="22">
                  <c:v>127.47664401294499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4-4469-AEA2-3E2E323CB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B0-4A65-9DC9-F90AD9BC4348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Sheet1!$L$107:$L$129</c:f>
              <c:numCache>
                <c:formatCode>0.00</c:formatCode>
                <c:ptCount val="23"/>
                <c:pt idx="0">
                  <c:v>126.51956801400726</c:v>
                </c:pt>
                <c:pt idx="1">
                  <c:v>170.13754808468721</c:v>
                </c:pt>
                <c:pt idx="2">
                  <c:v>153.20218262426596</c:v>
                </c:pt>
                <c:pt idx="3">
                  <c:v>138.0044705549596</c:v>
                </c:pt>
                <c:pt idx="4">
                  <c:v>142.15993589385309</c:v>
                </c:pt>
                <c:pt idx="5">
                  <c:v>148.71171979898875</c:v>
                </c:pt>
                <c:pt idx="6">
                  <c:v>145.3256582117541</c:v>
                </c:pt>
                <c:pt idx="7">
                  <c:v>173.79913817549814</c:v>
                </c:pt>
                <c:pt idx="8">
                  <c:v>205.05249469915461</c:v>
                </c:pt>
                <c:pt idx="9">
                  <c:v>182.56124716206523</c:v>
                </c:pt>
                <c:pt idx="10">
                  <c:v>154.9106201955943</c:v>
                </c:pt>
                <c:pt idx="11">
                  <c:v>213.97262141406372</c:v>
                </c:pt>
                <c:pt idx="12">
                  <c:v>212.49519572699191</c:v>
                </c:pt>
                <c:pt idx="13">
                  <c:v>184.52076236310936</c:v>
                </c:pt>
                <c:pt idx="14">
                  <c:v>215.99337153536953</c:v>
                </c:pt>
                <c:pt idx="15">
                  <c:v>175.53130124558353</c:v>
                </c:pt>
                <c:pt idx="16">
                  <c:v>175.34859897185595</c:v>
                </c:pt>
                <c:pt idx="17">
                  <c:v>161.07619054242704</c:v>
                </c:pt>
                <c:pt idx="18">
                  <c:v>167.42594120801482</c:v>
                </c:pt>
                <c:pt idx="19">
                  <c:v>217.99304766231825</c:v>
                </c:pt>
                <c:pt idx="20">
                  <c:v>170.86921303025338</c:v>
                </c:pt>
                <c:pt idx="21">
                  <c:v>211.15792645854791</c:v>
                </c:pt>
                <c:pt idx="22">
                  <c:v>134.4778479807311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B0-4A65-9DC9-F90AD9BC4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3B-4FCA-98BB-2742B4B0B286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Sheet1!$L$139:$L$161</c:f>
              <c:numCache>
                <c:formatCode>0.00</c:formatCode>
                <c:ptCount val="23"/>
                <c:pt idx="0">
                  <c:v>133.71644613508695</c:v>
                </c:pt>
                <c:pt idx="1">
                  <c:v>177.31858731028601</c:v>
                </c:pt>
                <c:pt idx="2">
                  <c:v>161.12341349095837</c:v>
                </c:pt>
                <c:pt idx="3">
                  <c:v>144.85191953214542</c:v>
                </c:pt>
                <c:pt idx="4">
                  <c:v>147.83642002065145</c:v>
                </c:pt>
                <c:pt idx="5">
                  <c:v>155.03093120491212</c:v>
                </c:pt>
                <c:pt idx="6">
                  <c:v>152.74213125084066</c:v>
                </c:pt>
                <c:pt idx="7">
                  <c:v>180.48824197204078</c:v>
                </c:pt>
                <c:pt idx="8">
                  <c:v>212.61020902988668</c:v>
                </c:pt>
                <c:pt idx="9">
                  <c:v>191.02808491264179</c:v>
                </c:pt>
                <c:pt idx="10">
                  <c:v>161.57865644309314</c:v>
                </c:pt>
                <c:pt idx="11">
                  <c:v>222.73511969991367</c:v>
                </c:pt>
                <c:pt idx="12">
                  <c:v>220.91759767151069</c:v>
                </c:pt>
                <c:pt idx="13">
                  <c:v>192.55953222921931</c:v>
                </c:pt>
                <c:pt idx="14">
                  <c:v>224.19926139285934</c:v>
                </c:pt>
                <c:pt idx="15">
                  <c:v>180.93050079235715</c:v>
                </c:pt>
                <c:pt idx="16">
                  <c:v>183.65212228840204</c:v>
                </c:pt>
                <c:pt idx="17">
                  <c:v>166.90978493199262</c:v>
                </c:pt>
                <c:pt idx="18">
                  <c:v>173.91571252422492</c:v>
                </c:pt>
                <c:pt idx="19">
                  <c:v>226.52616215222329</c:v>
                </c:pt>
                <c:pt idx="20">
                  <c:v>178.77546459120961</c:v>
                </c:pt>
                <c:pt idx="21">
                  <c:v>219.62881618208809</c:v>
                </c:pt>
                <c:pt idx="22">
                  <c:v>141.00239529507056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3B-4FCA-98BB-2742B4B0B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E4-4B16-9CF9-07CD41B55763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Sheet1!$L$171:$L$193</c:f>
              <c:numCache>
                <c:formatCode>0.00</c:formatCode>
                <c:ptCount val="23"/>
                <c:pt idx="0">
                  <c:v>140.40200503929708</c:v>
                </c:pt>
                <c:pt idx="1">
                  <c:v>183.99448989802448</c:v>
                </c:pt>
                <c:pt idx="2">
                  <c:v>168.48614974691</c:v>
                </c:pt>
                <c:pt idx="3">
                  <c:v>151.21195000778926</c:v>
                </c:pt>
                <c:pt idx="4">
                  <c:v>153.10668650000119</c:v>
                </c:pt>
                <c:pt idx="5">
                  <c:v>160.90072895028933</c:v>
                </c:pt>
                <c:pt idx="6">
                  <c:v>159.64053839576547</c:v>
                </c:pt>
                <c:pt idx="7">
                  <c:v>186.70659433383088</c:v>
                </c:pt>
                <c:pt idx="8">
                  <c:v>219.64268092571751</c:v>
                </c:pt>
                <c:pt idx="9">
                  <c:v>198.90732516371435</c:v>
                </c:pt>
                <c:pt idx="10">
                  <c:v>167.77426341666327</c:v>
                </c:pt>
                <c:pt idx="11">
                  <c:v>230.89086533764117</c:v>
                </c:pt>
                <c:pt idx="12">
                  <c:v>228.75646210126408</c:v>
                </c:pt>
                <c:pt idx="13">
                  <c:v>200.03651096124634</c:v>
                </c:pt>
                <c:pt idx="14">
                  <c:v>231.83980662071249</c:v>
                </c:pt>
                <c:pt idx="15">
                  <c:v>185.96818649192801</c:v>
                </c:pt>
                <c:pt idx="16">
                  <c:v>191.3777297028723</c:v>
                </c:pt>
                <c:pt idx="17">
                  <c:v>172.32946074197139</c:v>
                </c:pt>
                <c:pt idx="18">
                  <c:v>179.94760941672882</c:v>
                </c:pt>
                <c:pt idx="19">
                  <c:v>234.47135311034992</c:v>
                </c:pt>
                <c:pt idx="20">
                  <c:v>186.1268649494618</c:v>
                </c:pt>
                <c:pt idx="21">
                  <c:v>227.51928834637846</c:v>
                </c:pt>
                <c:pt idx="22">
                  <c:v>147.08353181592551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E4-4B16-9CF9-07CD41B55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E-40D5-A25B-479BCB425DD6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Sheet1!$L$203:$L$225</c:f>
              <c:numCache>
                <c:formatCode>0.00</c:formatCode>
                <c:ptCount val="23"/>
                <c:pt idx="0">
                  <c:v>146.61194618227071</c:v>
                </c:pt>
                <c:pt idx="1">
                  <c:v>190.20051524724238</c:v>
                </c:pt>
                <c:pt idx="2">
                  <c:v>175.32937908610731</c:v>
                </c:pt>
                <c:pt idx="3">
                  <c:v>157.11859570611864</c:v>
                </c:pt>
                <c:pt idx="4">
                  <c:v>157.99910165222897</c:v>
                </c:pt>
                <c:pt idx="5">
                  <c:v>166.35249121162377</c:v>
                </c:pt>
                <c:pt idx="6">
                  <c:v>166.05703676480178</c:v>
                </c:pt>
                <c:pt idx="7">
                  <c:v>192.48705411040237</c:v>
                </c:pt>
                <c:pt idx="8">
                  <c:v>226.18656157624599</c:v>
                </c:pt>
                <c:pt idx="9">
                  <c:v>206.23997047842491</c:v>
                </c:pt>
                <c:pt idx="10">
                  <c:v>173.53042315245847</c:v>
                </c:pt>
                <c:pt idx="11">
                  <c:v>238.48219401533996</c:v>
                </c:pt>
                <c:pt idx="12">
                  <c:v>236.0525055039663</c:v>
                </c:pt>
                <c:pt idx="13">
                  <c:v>206.99090648315374</c:v>
                </c:pt>
                <c:pt idx="14">
                  <c:v>238.9544480608985</c:v>
                </c:pt>
                <c:pt idx="15">
                  <c:v>190.66955950512337</c:v>
                </c:pt>
                <c:pt idx="16">
                  <c:v>198.56575123201642</c:v>
                </c:pt>
                <c:pt idx="17">
                  <c:v>177.364115492465</c:v>
                </c:pt>
                <c:pt idx="18">
                  <c:v>185.55359484897568</c:v>
                </c:pt>
                <c:pt idx="19">
                  <c:v>241.86963703998856</c:v>
                </c:pt>
                <c:pt idx="20">
                  <c:v>192.9621424451006</c:v>
                </c:pt>
                <c:pt idx="21">
                  <c:v>234.86983100071714</c:v>
                </c:pt>
                <c:pt idx="22">
                  <c:v>152.75218325015419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DE-40D5-A25B-479BCB425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85-4CFB-A62B-DBFEA8E01D4A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Sheet1!$L$235:$L$257</c:f>
              <c:numCache>
                <c:formatCode>0.00</c:formatCode>
                <c:ptCount val="23"/>
                <c:pt idx="0">
                  <c:v>152.37947942949782</c:v>
                </c:pt>
                <c:pt idx="1">
                  <c:v>195.96946204157811</c:v>
                </c:pt>
                <c:pt idx="2">
                  <c:v>181.68936828187114</c:v>
                </c:pt>
                <c:pt idx="3">
                  <c:v>162.60351515220856</c:v>
                </c:pt>
                <c:pt idx="4">
                  <c:v>162.54005212420282</c:v>
                </c:pt>
                <c:pt idx="5">
                  <c:v>171.41540630199597</c:v>
                </c:pt>
                <c:pt idx="6">
                  <c:v>172.02526011323968</c:v>
                </c:pt>
                <c:pt idx="7">
                  <c:v>197.86018697022843</c:v>
                </c:pt>
                <c:pt idx="8">
                  <c:v>232.27594434695868</c:v>
                </c:pt>
                <c:pt idx="9">
                  <c:v>213.06416191365147</c:v>
                </c:pt>
                <c:pt idx="10">
                  <c:v>178.87781589572489</c:v>
                </c:pt>
                <c:pt idx="11">
                  <c:v>245.54848688754555</c:v>
                </c:pt>
                <c:pt idx="12">
                  <c:v>242.84360283486194</c:v>
                </c:pt>
                <c:pt idx="13">
                  <c:v>213.45919044915991</c:v>
                </c:pt>
                <c:pt idx="14">
                  <c:v>245.57987405969249</c:v>
                </c:pt>
                <c:pt idx="15">
                  <c:v>195.05806229288797</c:v>
                </c:pt>
                <c:pt idx="16">
                  <c:v>205.25370231667901</c:v>
                </c:pt>
                <c:pt idx="17">
                  <c:v>182.04062997101352</c:v>
                </c:pt>
                <c:pt idx="18">
                  <c:v>190.76340112112615</c:v>
                </c:pt>
                <c:pt idx="19">
                  <c:v>248.75916798486762</c:v>
                </c:pt>
                <c:pt idx="20">
                  <c:v>199.31732260852044</c:v>
                </c:pt>
                <c:pt idx="21">
                  <c:v>241.71810662186215</c:v>
                </c:pt>
                <c:pt idx="22">
                  <c:v>158.037117071762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85-4CFB-A62B-DBFEA8E01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D-4D90-8126-E9FE53533B7A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Sheet1!$L$267:$L$289</c:f>
              <c:numCache>
                <c:formatCode>0.00</c:formatCode>
                <c:ptCount val="23"/>
                <c:pt idx="0">
                  <c:v>157.73549694104494</c:v>
                </c:pt>
                <c:pt idx="1">
                  <c:v>201.33183997894452</c:v>
                </c:pt>
                <c:pt idx="2">
                  <c:v>187.599853076215</c:v>
                </c:pt>
                <c:pt idx="3">
                  <c:v>167.69615743392154</c:v>
                </c:pt>
                <c:pt idx="4">
                  <c:v>166.7540830480545</c:v>
                </c:pt>
                <c:pt idx="5">
                  <c:v>176.11662549865292</c:v>
                </c:pt>
                <c:pt idx="6">
                  <c:v>177.57649493543906</c:v>
                </c:pt>
                <c:pt idx="7">
                  <c:v>202.85442543867251</c:v>
                </c:pt>
                <c:pt idx="8">
                  <c:v>237.94254328621886</c:v>
                </c:pt>
                <c:pt idx="9">
                  <c:v>219.41537872058689</c:v>
                </c:pt>
                <c:pt idx="10">
                  <c:v>183.84498073965068</c:v>
                </c:pt>
                <c:pt idx="11">
                  <c:v>252.12637676803303</c:v>
                </c:pt>
                <c:pt idx="12">
                  <c:v>249.16498582333176</c:v>
                </c:pt>
                <c:pt idx="13">
                  <c:v>219.47528920424131</c:v>
                </c:pt>
                <c:pt idx="14">
                  <c:v>251.75021256050528</c:v>
                </c:pt>
                <c:pt idx="15">
                  <c:v>199.15550135341581</c:v>
                </c:pt>
                <c:pt idx="16">
                  <c:v>211.47648024718407</c:v>
                </c:pt>
                <c:pt idx="17">
                  <c:v>186.38400897759382</c:v>
                </c:pt>
                <c:pt idx="18">
                  <c:v>195.60468554498277</c:v>
                </c:pt>
                <c:pt idx="19">
                  <c:v>255.17543729621326</c:v>
                </c:pt>
                <c:pt idx="20">
                  <c:v>205.2259167858119</c:v>
                </c:pt>
                <c:pt idx="21">
                  <c:v>248.09914930678883</c:v>
                </c:pt>
                <c:pt idx="22">
                  <c:v>162.9650931419616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D-4D90-8126-E9FE53533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89-413B-A38F-39C9BEB4F613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Sheet1!$L$299:$L$321</c:f>
              <c:numCache>
                <c:formatCode>0.00</c:formatCode>
                <c:ptCount val="23"/>
                <c:pt idx="0">
                  <c:v>162.70873492110002</c:v>
                </c:pt>
                <c:pt idx="1">
                  <c:v>206.31602951670553</c:v>
                </c:pt>
                <c:pt idx="2">
                  <c:v>193.09221481708627</c:v>
                </c:pt>
                <c:pt idx="3">
                  <c:v>172.42391639554984</c:v>
                </c:pt>
                <c:pt idx="4">
                  <c:v>170.66402655799476</c:v>
                </c:pt>
                <c:pt idx="5">
                  <c:v>180.48140520497049</c:v>
                </c:pt>
                <c:pt idx="6">
                  <c:v>182.7398442769628</c:v>
                </c:pt>
                <c:pt idx="7">
                  <c:v>207.49621776711035</c:v>
                </c:pt>
                <c:pt idx="8">
                  <c:v>243.21585917449829</c:v>
                </c:pt>
                <c:pt idx="9">
                  <c:v>225.3266241084892</c:v>
                </c:pt>
                <c:pt idx="10">
                  <c:v>188.45846505345119</c:v>
                </c:pt>
                <c:pt idx="11">
                  <c:v>258.24993993270397</c:v>
                </c:pt>
                <c:pt idx="12">
                  <c:v>255.04942743995298</c:v>
                </c:pt>
                <c:pt idx="13">
                  <c:v>225.07076141776457</c:v>
                </c:pt>
                <c:pt idx="14">
                  <c:v>257.49720979081889</c:v>
                </c:pt>
                <c:pt idx="15">
                  <c:v>202.98216139362646</c:v>
                </c:pt>
                <c:pt idx="16">
                  <c:v>217.26654688046247</c:v>
                </c:pt>
                <c:pt idx="17">
                  <c:v>190.41751224721867</c:v>
                </c:pt>
                <c:pt idx="18">
                  <c:v>200.10317525458046</c:v>
                </c:pt>
                <c:pt idx="19">
                  <c:v>261.15145945834217</c:v>
                </c:pt>
                <c:pt idx="20">
                  <c:v>210.7190976002473</c:v>
                </c:pt>
                <c:pt idx="21">
                  <c:v>254.04554820363626</c:v>
                </c:pt>
                <c:pt idx="22">
                  <c:v>167.56100381766603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89-413B-A38F-39C9BEB4F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6-4B27-9F4E-21DE22152DCC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Sheet1!$L$331:$L$353</c:f>
              <c:numCache>
                <c:formatCode>0.00</c:formatCode>
                <c:ptCount val="23"/>
                <c:pt idx="0">
                  <c:v>167.32592407923903</c:v>
                </c:pt>
                <c:pt idx="1">
                  <c:v>210.94843046845764</c:v>
                </c:pt>
                <c:pt idx="2">
                  <c:v>198.19564476833753</c:v>
                </c:pt>
                <c:pt idx="3">
                  <c:v>176.81227407049562</c:v>
                </c:pt>
                <c:pt idx="4">
                  <c:v>174.29112133811697</c:v>
                </c:pt>
                <c:pt idx="5">
                  <c:v>184.53323919112808</c:v>
                </c:pt>
                <c:pt idx="6">
                  <c:v>187.54238011448683</c:v>
                </c:pt>
                <c:pt idx="7">
                  <c:v>211.81016641268209</c:v>
                </c:pt>
                <c:pt idx="8">
                  <c:v>248.12333398526215</c:v>
                </c:pt>
                <c:pt idx="9">
                  <c:v>230.82859804423586</c:v>
                </c:pt>
                <c:pt idx="10">
                  <c:v>192.7429634820744</c:v>
                </c:pt>
                <c:pt idx="11">
                  <c:v>263.95087453681401</c:v>
                </c:pt>
                <c:pt idx="12">
                  <c:v>260.52741348985876</c:v>
                </c:pt>
                <c:pt idx="13">
                  <c:v>230.27496332031222</c:v>
                </c:pt>
                <c:pt idx="14">
                  <c:v>262.85039647880757</c:v>
                </c:pt>
                <c:pt idx="15">
                  <c:v>206.55691153277181</c:v>
                </c:pt>
                <c:pt idx="16">
                  <c:v>222.654098605603</c:v>
                </c:pt>
                <c:pt idx="17">
                  <c:v>194.1627762356276</c:v>
                </c:pt>
                <c:pt idx="18">
                  <c:v>204.28280191064587</c:v>
                </c:pt>
                <c:pt idx="19">
                  <c:v>266.71794494574175</c:v>
                </c:pt>
                <c:pt idx="20">
                  <c:v>215.82586216855125</c:v>
                </c:pt>
                <c:pt idx="21">
                  <c:v>259.58761814126132</c:v>
                </c:pt>
                <c:pt idx="22">
                  <c:v>171.84800428200393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6-4B27-9F4E-21DE22152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B-43D5-9033-7004101FD22F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Sheet1!$L$363:$L$385</c:f>
              <c:numCache>
                <c:formatCode>0.00</c:formatCode>
                <c:ptCount val="23"/>
                <c:pt idx="0">
                  <c:v>171.61192959120805</c:v>
                </c:pt>
                <c:pt idx="1">
                  <c:v>215.25360023044627</c:v>
                </c:pt>
                <c:pt idx="2">
                  <c:v>202.93729695273103</c:v>
                </c:pt>
                <c:pt idx="3">
                  <c:v>180.88493410398181</c:v>
                </c:pt>
                <c:pt idx="4">
                  <c:v>177.65512382712427</c:v>
                </c:pt>
                <c:pt idx="5">
                  <c:v>188.29398160588875</c:v>
                </c:pt>
                <c:pt idx="6">
                  <c:v>192.00928510132582</c:v>
                </c:pt>
                <c:pt idx="7">
                  <c:v>215.8191568537319</c:v>
                </c:pt>
                <c:pt idx="8">
                  <c:v>252.69049456624151</c:v>
                </c:pt>
                <c:pt idx="9">
                  <c:v>235.9498579924348</c:v>
                </c:pt>
                <c:pt idx="10">
                  <c:v>196.72144724530759</c:v>
                </c:pt>
                <c:pt idx="11">
                  <c:v>269.2586665807076</c:v>
                </c:pt>
                <c:pt idx="12">
                  <c:v>265.62730223083213</c:v>
                </c:pt>
                <c:pt idx="13">
                  <c:v>235.11520240885804</c:v>
                </c:pt>
                <c:pt idx="14">
                  <c:v>267.83724246992972</c:v>
                </c:pt>
                <c:pt idx="15">
                  <c:v>209.89730409423964</c:v>
                </c:pt>
                <c:pt idx="16">
                  <c:v>227.66722444774103</c:v>
                </c:pt>
                <c:pt idx="17">
                  <c:v>197.63992740572237</c:v>
                </c:pt>
                <c:pt idx="18">
                  <c:v>208.16582700421802</c:v>
                </c:pt>
                <c:pt idx="19">
                  <c:v>271.90346101669314</c:v>
                </c:pt>
                <c:pt idx="20">
                  <c:v>220.57318392653252</c:v>
                </c:pt>
                <c:pt idx="21">
                  <c:v>264.75355835079012</c:v>
                </c:pt>
                <c:pt idx="22">
                  <c:v>175.84763377924659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EB-43D5-9033-7004101FD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Actual Prices Vs. Predictions</a:t>
            </a:r>
          </a:p>
          <a:p>
            <a:pPr>
              <a:defRPr sz="2000"/>
            </a:pPr>
            <a:r>
              <a:rPr lang="en-US" sz="2000" b="0" i="0" u="none" strike="noStrike" baseline="0">
                <a:effectLst/>
              </a:rPr>
              <a:t>Gradient Descent Cycle 10</a:t>
            </a:r>
            <a:endParaRPr lang="en-US" sz="20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3-4F6F-86CD-44A3E4A5F7E1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Sheet1!$L$363:$L$385</c:f>
              <c:numCache>
                <c:formatCode>0.00</c:formatCode>
                <c:ptCount val="23"/>
                <c:pt idx="0">
                  <c:v>171.61192959120805</c:v>
                </c:pt>
                <c:pt idx="1">
                  <c:v>215.25360023044627</c:v>
                </c:pt>
                <c:pt idx="2">
                  <c:v>202.93729695273103</c:v>
                </c:pt>
                <c:pt idx="3">
                  <c:v>180.88493410398181</c:v>
                </c:pt>
                <c:pt idx="4">
                  <c:v>177.65512382712427</c:v>
                </c:pt>
                <c:pt idx="5">
                  <c:v>188.29398160588875</c:v>
                </c:pt>
                <c:pt idx="6">
                  <c:v>192.00928510132582</c:v>
                </c:pt>
                <c:pt idx="7">
                  <c:v>215.8191568537319</c:v>
                </c:pt>
                <c:pt idx="8">
                  <c:v>252.69049456624151</c:v>
                </c:pt>
                <c:pt idx="9">
                  <c:v>235.9498579924348</c:v>
                </c:pt>
                <c:pt idx="10">
                  <c:v>196.72144724530759</c:v>
                </c:pt>
                <c:pt idx="11">
                  <c:v>269.2586665807076</c:v>
                </c:pt>
                <c:pt idx="12">
                  <c:v>265.62730223083213</c:v>
                </c:pt>
                <c:pt idx="13">
                  <c:v>235.11520240885804</c:v>
                </c:pt>
                <c:pt idx="14">
                  <c:v>267.83724246992972</c:v>
                </c:pt>
                <c:pt idx="15">
                  <c:v>209.89730409423964</c:v>
                </c:pt>
                <c:pt idx="16">
                  <c:v>227.66722444774103</c:v>
                </c:pt>
                <c:pt idx="17">
                  <c:v>197.63992740572237</c:v>
                </c:pt>
                <c:pt idx="18">
                  <c:v>208.16582700421802</c:v>
                </c:pt>
                <c:pt idx="19">
                  <c:v>271.90346101669314</c:v>
                </c:pt>
                <c:pt idx="20">
                  <c:v>220.57318392653252</c:v>
                </c:pt>
                <c:pt idx="21">
                  <c:v>264.75355835079012</c:v>
                </c:pt>
                <c:pt idx="22">
                  <c:v>175.84763377924659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73-4F6F-86CD-44A3E4A5F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  <c:max val="6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Actual Prices Vs. Predictions</a:t>
            </a:r>
          </a:p>
          <a:p>
            <a:pPr>
              <a:defRPr sz="2000"/>
            </a:pPr>
            <a:r>
              <a:rPr lang="en-US" sz="2000" baseline="0"/>
              <a:t>Before Gradient Descent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E-481A-8F1F-B00FA33D97BA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Sheet1!$L$75:$L$97</c:f>
              <c:numCache>
                <c:formatCode>0.00</c:formatCode>
                <c:ptCount val="23"/>
                <c:pt idx="0">
                  <c:v>118.77299069995105</c:v>
                </c:pt>
                <c:pt idx="1">
                  <c:v>162.41346749226005</c:v>
                </c:pt>
                <c:pt idx="2">
                  <c:v>144.68054439647281</c:v>
                </c:pt>
                <c:pt idx="3">
                  <c:v>130.63301595470924</c:v>
                </c:pt>
                <c:pt idx="4">
                  <c:v>136.04673960181285</c:v>
                </c:pt>
                <c:pt idx="5">
                  <c:v>141.90936239919355</c:v>
                </c:pt>
                <c:pt idx="6">
                  <c:v>137.35224948323176</c:v>
                </c:pt>
                <c:pt idx="7">
                  <c:v>166.60395886889461</c:v>
                </c:pt>
                <c:pt idx="8">
                  <c:v>196.93013702042853</c:v>
                </c:pt>
                <c:pt idx="9">
                  <c:v>173.46273315956833</c:v>
                </c:pt>
                <c:pt idx="10">
                  <c:v>147.73469815641016</c:v>
                </c:pt>
                <c:pt idx="11">
                  <c:v>204.55785859613425</c:v>
                </c:pt>
                <c:pt idx="12">
                  <c:v>203.44548506306896</c:v>
                </c:pt>
                <c:pt idx="13">
                  <c:v>175.87805188199391</c:v>
                </c:pt>
                <c:pt idx="14">
                  <c:v>207.17973720608575</c:v>
                </c:pt>
                <c:pt idx="15">
                  <c:v>169.74349604547703</c:v>
                </c:pt>
                <c:pt idx="16">
                  <c:v>166.42380399848284</c:v>
                </c:pt>
                <c:pt idx="17">
                  <c:v>154.7976120162933</c:v>
                </c:pt>
                <c:pt idx="18">
                  <c:v>160.44393448700129</c:v>
                </c:pt>
                <c:pt idx="19">
                  <c:v>208.8279159233023</c:v>
                </c:pt>
                <c:pt idx="20">
                  <c:v>162.3664763398923</c:v>
                </c:pt>
                <c:pt idx="21">
                  <c:v>202.06309356687873</c:v>
                </c:pt>
                <c:pt idx="22">
                  <c:v>127.47664401294499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E-481A-8F1F-B00FA33D9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  <c:max val="6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Sheet1!$Y$29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Sheet1!$Y$30:$Y$39</c:f>
              <c:numCache>
                <c:formatCode>0.00000</c:formatCode>
                <c:ptCount val="10"/>
                <c:pt idx="0">
                  <c:v>2.4655336318627541E-2</c:v>
                </c:pt>
                <c:pt idx="1">
                  <c:v>2.306085018444377E-2</c:v>
                </c:pt>
                <c:pt idx="2">
                  <c:v>2.0037078432809673E-2</c:v>
                </c:pt>
                <c:pt idx="3">
                  <c:v>1.6444123524741696E-2</c:v>
                </c:pt>
                <c:pt idx="4">
                  <c:v>1.1833645623439708E-2</c:v>
                </c:pt>
                <c:pt idx="5">
                  <c:v>1.0372732622046471E-2</c:v>
                </c:pt>
                <c:pt idx="6">
                  <c:v>1.0072966410197975E-2</c:v>
                </c:pt>
                <c:pt idx="7">
                  <c:v>8.9042648678264117E-3</c:v>
                </c:pt>
                <c:pt idx="8">
                  <c:v>8.6882674203373755E-3</c:v>
                </c:pt>
                <c:pt idx="9">
                  <c:v>6.5454675303372361E-3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C-49EA-AE7C-742BAF508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218735"/>
        <c:axId val="294203759"/>
      </c:lineChart>
      <c:catAx>
        <c:axId val="294218735"/>
        <c:scaling>
          <c:orientation val="minMax"/>
        </c:scaling>
        <c:delete val="0"/>
        <c:axPos val="b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03759"/>
        <c:crosses val="autoZero"/>
        <c:auto val="1"/>
        <c:lblAlgn val="ctr"/>
        <c:lblOffset val="100"/>
        <c:noMultiLvlLbl val="0"/>
      </c:catAx>
      <c:valAx>
        <c:axId val="294203759"/>
        <c:scaling>
          <c:orientation val="minMax"/>
          <c:max val="3.0000000000000006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1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Sheet1!$Y$42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Sheet1!$Y$43:$Y$52</c:f>
              <c:numCache>
                <c:formatCode>0.00000</c:formatCode>
                <c:ptCount val="10"/>
                <c:pt idx="0">
                  <c:v>0.79794737288245665</c:v>
                </c:pt>
                <c:pt idx="1">
                  <c:v>0.81167157667705814</c:v>
                </c:pt>
                <c:pt idx="2">
                  <c:v>0.82443761898326007</c:v>
                </c:pt>
                <c:pt idx="3">
                  <c:v>0.83631236914740892</c:v>
                </c:pt>
                <c:pt idx="4">
                  <c:v>0.84735802979552544</c:v>
                </c:pt>
                <c:pt idx="5">
                  <c:v>0.8576324625172882</c:v>
                </c:pt>
                <c:pt idx="6">
                  <c:v>0.86718949082098029</c:v>
                </c:pt>
                <c:pt idx="7">
                  <c:v>0.87607918194562862</c:v>
                </c:pt>
                <c:pt idx="8">
                  <c:v>0.88434810900586125</c:v>
                </c:pt>
                <c:pt idx="9">
                  <c:v>0.89203959484203654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D9-4FDD-9FF9-A4EB5222C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972671"/>
        <c:axId val="281973919"/>
      </c:lineChart>
      <c:catAx>
        <c:axId val="281972671"/>
        <c:scaling>
          <c:orientation val="minMax"/>
        </c:scaling>
        <c:delete val="0"/>
        <c:axPos val="b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73919"/>
        <c:crosses val="autoZero"/>
        <c:auto val="1"/>
        <c:lblAlgn val="ctr"/>
        <c:lblOffset val="100"/>
        <c:noMultiLvlLbl val="0"/>
      </c:catAx>
      <c:valAx>
        <c:axId val="281973919"/>
        <c:scaling>
          <c:orientation val="minMax"/>
          <c:min val="0.7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72671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Test Predictions Vs. Actual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Sheet1!$L$59</c:f>
              <c:strCache>
                <c:ptCount val="1"/>
                <c:pt idx="0">
                  <c:v>Test Predictions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Sheet1!$L$60:$L$64</c:f>
              <c:numCache>
                <c:formatCode>_("$"* #,##0.00_);_("$"* \(#,##0.00\);_("$"* "-"??_);_(@_)</c:formatCode>
                <c:ptCount val="5"/>
                <c:pt idx="0">
                  <c:v>102.48583126817059</c:v>
                </c:pt>
                <c:pt idx="1">
                  <c:v>153.96548419652075</c:v>
                </c:pt>
                <c:pt idx="2">
                  <c:v>53.87880507025487</c:v>
                </c:pt>
                <c:pt idx="3">
                  <c:v>157.43687717133002</c:v>
                </c:pt>
                <c:pt idx="4">
                  <c:v>77.272304418574592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C-4442-AB77-F2CDDA6C729E}"/>
            </c:ext>
          </c:extLst>
        </c:ser>
        <c:ser>
          <c:idx val="1"/>
          <c:order val="1"/>
          <c:tx>
            <c:strRef>
              <c:f>Sheet1!$J$60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Sheet1!$J$61:$J$65</c:f>
              <c:numCache>
                <c:formatCode>0.00</c:formatCode>
                <c:ptCount val="5"/>
                <c:pt idx="0">
                  <c:v>159.9</c:v>
                </c:pt>
                <c:pt idx="1">
                  <c:v>210</c:v>
                </c:pt>
                <c:pt idx="2">
                  <c:v>210</c:v>
                </c:pt>
                <c:pt idx="3">
                  <c:v>305</c:v>
                </c:pt>
                <c:pt idx="4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C-4442-AB77-F2CDDA6C7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646527"/>
        <c:axId val="1084647775"/>
      </c:lineChart>
      <c:catAx>
        <c:axId val="1084646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7775"/>
        <c:crosses val="autoZero"/>
        <c:auto val="1"/>
        <c:lblAlgn val="ctr"/>
        <c:lblOffset val="100"/>
        <c:noMultiLvlLbl val="0"/>
      </c:catAx>
      <c:valAx>
        <c:axId val="1084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71846</xdr:colOff>
      <xdr:row>79</xdr:row>
      <xdr:rowOff>202301</xdr:rowOff>
    </xdr:from>
    <xdr:to>
      <xdr:col>9</xdr:col>
      <xdr:colOff>813526</xdr:colOff>
      <xdr:row>96</xdr:row>
      <xdr:rowOff>236287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6A1BC3-6C7B-649F-924A-1B69E80B3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111</xdr:row>
      <xdr:rowOff>8926</xdr:rowOff>
    </xdr:from>
    <xdr:to>
      <xdr:col>10</xdr:col>
      <xdr:colOff>2773</xdr:colOff>
      <xdr:row>128</xdr:row>
      <xdr:rowOff>253523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4210EA-834C-4299-B44E-2CB82B8E7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142</xdr:row>
      <xdr:rowOff>239341</xdr:rowOff>
    </xdr:from>
    <xdr:to>
      <xdr:col>10</xdr:col>
      <xdr:colOff>2773</xdr:colOff>
      <xdr:row>160</xdr:row>
      <xdr:rowOff>251859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82DA76-25C3-46DD-B78D-39FFF72B8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175</xdr:row>
      <xdr:rowOff>147901</xdr:rowOff>
    </xdr:from>
    <xdr:to>
      <xdr:col>10</xdr:col>
      <xdr:colOff>2772</xdr:colOff>
      <xdr:row>192</xdr:row>
      <xdr:rowOff>264167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805E776-E30D-4458-BA7D-1E3B3AE1A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83638</xdr:colOff>
      <xdr:row>205</xdr:row>
      <xdr:rowOff>207130</xdr:rowOff>
    </xdr:from>
    <xdr:to>
      <xdr:col>9</xdr:col>
      <xdr:colOff>813632</xdr:colOff>
      <xdr:row>224</xdr:row>
      <xdr:rowOff>260720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7DE3875-F065-4870-8C7A-B7C61F047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110671</xdr:colOff>
      <xdr:row>238</xdr:row>
      <xdr:rowOff>96528</xdr:rowOff>
    </xdr:from>
    <xdr:to>
      <xdr:col>9</xdr:col>
      <xdr:colOff>815158</xdr:colOff>
      <xdr:row>256</xdr:row>
      <xdr:rowOff>259409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4F2D74C-103A-47D5-A559-6201885A4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38100</xdr:colOff>
      <xdr:row>270</xdr:row>
      <xdr:rowOff>187061</xdr:rowOff>
    </xdr:from>
    <xdr:to>
      <xdr:col>10</xdr:col>
      <xdr:colOff>6350</xdr:colOff>
      <xdr:row>288</xdr:row>
      <xdr:rowOff>263260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77F2DE2-C139-402D-8557-D2B36525C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264160</xdr:colOff>
      <xdr:row>302</xdr:row>
      <xdr:rowOff>121928</xdr:rowOff>
    </xdr:from>
    <xdr:to>
      <xdr:col>9</xdr:col>
      <xdr:colOff>814070</xdr:colOff>
      <xdr:row>320</xdr:row>
      <xdr:rowOff>261627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D15E62C-FE23-45BF-92DF-3A0898A38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270510</xdr:colOff>
      <xdr:row>334</xdr:row>
      <xdr:rowOff>148422</xdr:rowOff>
    </xdr:from>
    <xdr:to>
      <xdr:col>9</xdr:col>
      <xdr:colOff>813163</xdr:colOff>
      <xdr:row>353</xdr:row>
      <xdr:rowOff>15979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A4A6FDC-5286-4606-B6F0-DCE51E505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279400</xdr:colOff>
      <xdr:row>365</xdr:row>
      <xdr:rowOff>264168</xdr:rowOff>
    </xdr:from>
    <xdr:to>
      <xdr:col>10</xdr:col>
      <xdr:colOff>6350</xdr:colOff>
      <xdr:row>384</xdr:row>
      <xdr:rowOff>264167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015A7DC-84E4-4700-993A-59C70A53F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1151169</xdr:colOff>
      <xdr:row>5</xdr:row>
      <xdr:rowOff>69252</xdr:rowOff>
    </xdr:from>
    <xdr:to>
      <xdr:col>23</xdr:col>
      <xdr:colOff>628655</xdr:colOff>
      <xdr:row>27</xdr:row>
      <xdr:rowOff>178471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9CA0B09-3704-4DB4-9BBE-FE7C9B1BE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386447</xdr:colOff>
      <xdr:row>5</xdr:row>
      <xdr:rowOff>77472</xdr:rowOff>
    </xdr:from>
    <xdr:to>
      <xdr:col>16</xdr:col>
      <xdr:colOff>1060092</xdr:colOff>
      <xdr:row>27</xdr:row>
      <xdr:rowOff>176893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66F437D-583F-463A-8C5E-D03646852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381730</xdr:colOff>
      <xdr:row>27</xdr:row>
      <xdr:rowOff>261804</xdr:rowOff>
    </xdr:from>
    <xdr:to>
      <xdr:col>16</xdr:col>
      <xdr:colOff>1084585</xdr:colOff>
      <xdr:row>53</xdr:row>
      <xdr:rowOff>63322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8EE3DCE-F97A-2861-25CE-3AF569676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1167136</xdr:colOff>
      <xdr:row>27</xdr:row>
      <xdr:rowOff>259264</xdr:rowOff>
    </xdr:from>
    <xdr:to>
      <xdr:col>23</xdr:col>
      <xdr:colOff>649702</xdr:colOff>
      <xdr:row>53</xdr:row>
      <xdr:rowOff>60782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1A11571B-C03E-6AAF-1911-C6466B465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163285</xdr:colOff>
      <xdr:row>54</xdr:row>
      <xdr:rowOff>270398</xdr:rowOff>
    </xdr:from>
    <xdr:to>
      <xdr:col>24</xdr:col>
      <xdr:colOff>1036320</xdr:colOff>
      <xdr:row>66</xdr:row>
      <xdr:rowOff>243840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197690CF-C769-E242-161F-E018EE6B1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90BE3F-1999-4AE7-9B52-A0D17FD7CBDD}" name="Table6" displayName="Table6" ref="B6:J29" totalsRowShown="0" headerRowDxfId="47" dataDxfId="46" tableBorderDxfId="45">
  <autoFilter ref="B6:J29" xr:uid="{7F90BE3F-1999-4AE7-9B52-A0D17FD7CBDD}"/>
  <sortState xmlns:xlrd2="http://schemas.microsoft.com/office/spreadsheetml/2017/richdata2" ref="B7:J29">
    <sortCondition ref="J6:J29"/>
  </sortState>
  <tableColumns count="9">
    <tableColumn id="1" xr3:uid="{698FF8FE-CF24-4E43-B256-F85D1A70F647}" name="BE" dataDxfId="44"/>
    <tableColumn id="2" xr3:uid="{CD36081C-0790-4DDE-8823-12487AD03FFE}" name="BA" dataDxfId="43"/>
    <tableColumn id="3" xr3:uid="{E9E07563-49EB-4E8B-973D-A2137A0C061B}" name="Y" dataDxfId="42"/>
    <tableColumn id="4" xr3:uid="{CB172AC6-AF5A-4C32-BB70-0CF811A8E98A}" name="D" dataDxfId="41"/>
    <tableColumn id="5" xr3:uid="{65A3FCDB-6682-4E44-8F1A-D1E142A9E4EC}" name="V" dataDxfId="40"/>
    <tableColumn id="6" xr3:uid="{CBDD9BE3-9E42-4945-8BCF-5AD8AF567CCA}" name="S" dataDxfId="39"/>
    <tableColumn id="7" xr3:uid="{BFADB5BD-544C-4AA2-82AC-6106B6F56F4F}" name="SQ" dataDxfId="38"/>
    <tableColumn id="8" xr3:uid="{3D7BA4B6-8516-47BC-A672-8DE4496738AD}" name="L" dataDxfId="37"/>
    <tableColumn id="9" xr3:uid="{8CBF2BD9-8E2A-4066-961C-6F826F48B35D}" name="P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BAEE8F-66B1-4E10-82DC-F1A9115EB988}" name="Table7" displayName="Table7" ref="B32:J55" totalsRowShown="0" headerRowDxfId="35" dataDxfId="34" tableBorderDxfId="33">
  <autoFilter ref="B32:J55" xr:uid="{AABAEE8F-66B1-4E10-82DC-F1A9115EB988}"/>
  <sortState xmlns:xlrd2="http://schemas.microsoft.com/office/spreadsheetml/2017/richdata2" ref="B33:J55">
    <sortCondition ref="B32:B55"/>
  </sortState>
  <tableColumns count="9">
    <tableColumn id="1" xr3:uid="{7C3ADE0C-0064-4E4D-8DBD-4112D20369DF}" name="BE" dataDxfId="32">
      <calculatedColumnFormula>B7 / MAX($B7:$I7)</calculatedColumnFormula>
    </tableColumn>
    <tableColumn id="2" xr3:uid="{0A90F87A-62DF-4799-B281-C48867504EC4}" name="BA" dataDxfId="31">
      <calculatedColumnFormula>C7 / MAX($B7:$I7)</calculatedColumnFormula>
    </tableColumn>
    <tableColumn id="3" xr3:uid="{5A23232F-2EE4-4986-8B7A-C1065F0796DD}" name="Y" dataDxfId="30">
      <calculatedColumnFormula>D7 / MAX($B7:$I7)</calculatedColumnFormula>
    </tableColumn>
    <tableColumn id="4" xr3:uid="{061F7975-86A6-480D-8524-84C1AFEF112E}" name="D" dataDxfId="29">
      <calculatedColumnFormula>E7 / MAX($B7:$I7)</calculatedColumnFormula>
    </tableColumn>
    <tableColumn id="5" xr3:uid="{E0C9E9DD-9662-4A85-8C7B-F1D763F4936D}" name="V" dataDxfId="28">
      <calculatedColumnFormula>F7 / MAX($B7:$I7)</calculatedColumnFormula>
    </tableColumn>
    <tableColumn id="6" xr3:uid="{D2532A57-024E-43EB-BA34-A1D617A5D42C}" name="S" dataDxfId="27">
      <calculatedColumnFormula>G7 / MAX($B7:$I7)</calculatedColumnFormula>
    </tableColumn>
    <tableColumn id="7" xr3:uid="{B8EA3EAA-5C5E-4193-80D3-162382D56CDD}" name="SQ" dataDxfId="26">
      <calculatedColumnFormula>H7 / MAX($B7:$I7)</calculatedColumnFormula>
    </tableColumn>
    <tableColumn id="8" xr3:uid="{2FCA3FEC-0F9E-4F36-BC29-7B6FCEC90F29}" name="L" dataDxfId="25">
      <calculatedColumnFormula>I7 / MAX($B7:$I7)</calculatedColumnFormula>
    </tableColumn>
    <tableColumn id="9" xr3:uid="{16167AE8-D427-46C3-A390-0909E9B7FE6B}" name="P" dataDxfId="24">
      <calculatedColumnFormula>J7/MAX($J$7:$J$29)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54777A-3BB7-4196-9C82-6B5EBB005F51}" name="Table8" displayName="Table8" ref="B60:J65" totalsRowShown="0" headerRowDxfId="23" dataDxfId="22" tableBorderDxfId="21">
  <autoFilter ref="B60:J65" xr:uid="{D554777A-3BB7-4196-9C82-6B5EBB005F51}"/>
  <sortState xmlns:xlrd2="http://schemas.microsoft.com/office/spreadsheetml/2017/richdata2" ref="B61:J65">
    <sortCondition ref="J60:J65"/>
  </sortState>
  <tableColumns count="9">
    <tableColumn id="1" xr3:uid="{029A4FD2-0BEB-43AF-82A0-60C772728C97}" name="BE" dataDxfId="20"/>
    <tableColumn id="2" xr3:uid="{309CB928-638B-4271-A44A-176F42E00797}" name="BA" dataDxfId="19"/>
    <tableColumn id="3" xr3:uid="{C3B7A493-90B6-4B8B-B2EF-4BAC0A5D0B93}" name="Y" dataDxfId="18"/>
    <tableColumn id="4" xr3:uid="{90E9CE5A-D8BF-4A17-ADA7-3F9FECAFD80D}" name="D" dataDxfId="17"/>
    <tableColumn id="5" xr3:uid="{51FB5479-E441-4424-9E64-E6D2A5B347AB}" name="V" dataDxfId="16"/>
    <tableColumn id="6" xr3:uid="{9CCE340A-7ED0-4919-B433-35FBC5BB9AD4}" name="S" dataDxfId="15"/>
    <tableColumn id="7" xr3:uid="{83C429CC-7BB2-448B-AFB8-EEF012D41D41}" name="SQ" dataDxfId="14"/>
    <tableColumn id="8" xr3:uid="{B161FDD9-D5EA-41FE-B64F-DDEAA2A6522B}" name="L" dataDxfId="13"/>
    <tableColumn id="9" xr3:uid="{1D6D7653-AD77-4AFF-9B3F-D464970AD983}" name="P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ADE6BC-30D1-42AF-BB56-DA262BA37BCF}" name="Table9" displayName="Table9" ref="B68:J73" totalsRowShown="0" headerRowDxfId="11" dataDxfId="10" tableBorderDxfId="9">
  <autoFilter ref="B68:J73" xr:uid="{63ADE6BC-30D1-42AF-BB56-DA262BA37BCF}"/>
  <sortState xmlns:xlrd2="http://schemas.microsoft.com/office/spreadsheetml/2017/richdata2" ref="B69:J73">
    <sortCondition ref="J68:J73"/>
  </sortState>
  <tableColumns count="9">
    <tableColumn id="1" xr3:uid="{D116695C-981A-4DB3-869A-2D45440F89BF}" name="BE" dataDxfId="8">
      <calculatedColumnFormula>B61 / MAX($B61:$I61)</calculatedColumnFormula>
    </tableColumn>
    <tableColumn id="2" xr3:uid="{3D2A0A76-162C-4933-ACB5-2F6C266AAA9A}" name="BA" dataDxfId="7">
      <calculatedColumnFormula>C61 / MAX($B61:$I61)</calculatedColumnFormula>
    </tableColumn>
    <tableColumn id="3" xr3:uid="{0AE53E2E-28D9-4364-9596-C5615E9469D9}" name="Y" dataDxfId="6">
      <calculatedColumnFormula>D61 / MAX($B61:$I61)</calculatedColumnFormula>
    </tableColumn>
    <tableColumn id="4" xr3:uid="{F0FB466B-8204-418C-BED5-8E221C087D47}" name="D" dataDxfId="5">
      <calculatedColumnFormula>E61 / MAX($B61:$I61)</calculatedColumnFormula>
    </tableColumn>
    <tableColumn id="5" xr3:uid="{DE1E3937-5477-4962-BC09-11518B66C48A}" name="V" dataDxfId="4">
      <calculatedColumnFormula>F61 / MAX($B61:$I61)</calculatedColumnFormula>
    </tableColumn>
    <tableColumn id="6" xr3:uid="{E989FE5B-BB73-438D-8C12-36A7ED0F996B}" name="S" dataDxfId="3">
      <calculatedColumnFormula>G61 / MAX($B61:$I61)</calculatedColumnFormula>
    </tableColumn>
    <tableColumn id="7" xr3:uid="{26848AF8-5618-420D-AF89-A80DDFA4C57A}" name="SQ" dataDxfId="2">
      <calculatedColumnFormula>H61 / MAX($B61:$I61)</calculatedColumnFormula>
    </tableColumn>
    <tableColumn id="8" xr3:uid="{8AAB3A45-8691-45E5-B42A-461A96499EB7}" name="L" dataDxfId="1">
      <calculatedColumnFormula>I61 / MAX($B61:$I61)</calculatedColumnFormula>
    </tableColumn>
    <tableColumn id="9" xr3:uid="{95C5DEDA-E516-40EA-87FF-197CE7CEB655}" name="P" dataDxfId="0">
      <calculatedColumnFormula>J61/MAX($J$61:$J$65)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172E-859E-44DE-B411-ACF5F82E2EF1}">
  <dimension ref="B1:Y388"/>
  <sheetViews>
    <sheetView tabSelected="1" zoomScale="53" zoomScaleNormal="53" workbookViewId="0">
      <selection activeCell="M5" sqref="M5"/>
    </sheetView>
  </sheetViews>
  <sheetFormatPr defaultColWidth="11.21875" defaultRowHeight="14.4" x14ac:dyDescent="0.3"/>
  <cols>
    <col min="1" max="1" width="4.33203125" customWidth="1"/>
    <col min="2" max="9" width="11.109375" customWidth="1"/>
    <col min="10" max="10" width="11.88671875" bestFit="1" customWidth="1"/>
    <col min="11" max="11" width="5.6640625" customWidth="1"/>
    <col min="12" max="12" width="21.109375" style="2" bestFit="1" customWidth="1"/>
    <col min="13" max="13" width="20.21875" style="2" bestFit="1" customWidth="1"/>
    <col min="14" max="14" width="23.88671875" style="2" bestFit="1" customWidth="1"/>
    <col min="15" max="15" width="17.88671875" style="2" bestFit="1" customWidth="1"/>
    <col min="16" max="23" width="18.44140625" style="2" customWidth="1"/>
    <col min="24" max="24" width="13.6640625" customWidth="1"/>
    <col min="25" max="28" width="15.44140625" customWidth="1"/>
    <col min="29" max="35" width="14" customWidth="1"/>
  </cols>
  <sheetData>
    <row r="1" spans="2:23" ht="37.799999999999997" customHeight="1" x14ac:dyDescent="0.55000000000000004">
      <c r="B1" s="67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25.8" customHeight="1" x14ac:dyDescent="0.3">
      <c r="B2" s="5" t="s">
        <v>9</v>
      </c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25.8" customHeight="1" x14ac:dyDescent="0.4">
      <c r="B3" s="6" t="s">
        <v>39</v>
      </c>
      <c r="D3" s="1"/>
      <c r="E3" s="1"/>
      <c r="F3" s="1"/>
      <c r="G3" s="1"/>
      <c r="H3" s="1"/>
      <c r="I3" s="1"/>
      <c r="J3" s="1"/>
      <c r="K3" s="1"/>
      <c r="V3" s="1"/>
      <c r="W3" s="1"/>
    </row>
    <row r="4" spans="2:23" ht="22.2" customHeight="1" x14ac:dyDescent="0.3">
      <c r="B4" s="4"/>
      <c r="D4" s="1"/>
      <c r="E4" s="1"/>
      <c r="F4" s="1"/>
      <c r="G4" s="1"/>
      <c r="H4" s="1"/>
      <c r="I4" s="1"/>
      <c r="J4" s="1"/>
      <c r="K4" s="1"/>
      <c r="V4" s="1"/>
      <c r="W4" s="1"/>
    </row>
    <row r="5" spans="2:23" ht="23.4" x14ac:dyDescent="0.3">
      <c r="B5" s="68" t="s">
        <v>32</v>
      </c>
      <c r="C5" s="69"/>
      <c r="D5" s="69"/>
      <c r="E5" s="69"/>
      <c r="F5" s="69"/>
      <c r="G5" s="69"/>
      <c r="H5" s="69"/>
      <c r="I5" s="69"/>
      <c r="J5" s="70"/>
      <c r="K5" s="1"/>
      <c r="L5" s="65" t="s">
        <v>19</v>
      </c>
      <c r="M5" s="66">
        <v>0.02</v>
      </c>
      <c r="V5" s="1"/>
      <c r="W5" s="1"/>
    </row>
    <row r="6" spans="2:23" ht="21" x14ac:dyDescent="0.3">
      <c r="B6" s="7" t="s">
        <v>1</v>
      </c>
      <c r="C6" s="7" t="s">
        <v>2</v>
      </c>
      <c r="D6" s="7" t="s">
        <v>4</v>
      </c>
      <c r="E6" s="7" t="s">
        <v>5</v>
      </c>
      <c r="F6" s="7" t="s">
        <v>6</v>
      </c>
      <c r="G6" s="7" t="s">
        <v>3</v>
      </c>
      <c r="H6" s="7" t="s">
        <v>7</v>
      </c>
      <c r="I6" s="7" t="s">
        <v>8</v>
      </c>
      <c r="J6" s="7" t="s">
        <v>10</v>
      </c>
      <c r="K6" s="1"/>
      <c r="V6" s="1"/>
      <c r="W6" s="1"/>
    </row>
    <row r="7" spans="2:23" ht="21" x14ac:dyDescent="0.3">
      <c r="B7" s="8">
        <v>1</v>
      </c>
      <c r="C7" s="8">
        <v>1</v>
      </c>
      <c r="D7" s="8">
        <v>1937</v>
      </c>
      <c r="E7" s="8">
        <v>30</v>
      </c>
      <c r="F7" s="8">
        <v>2043</v>
      </c>
      <c r="G7" s="8">
        <v>48</v>
      </c>
      <c r="H7" s="8">
        <v>600</v>
      </c>
      <c r="I7" s="9">
        <v>0.28999999999999998</v>
      </c>
      <c r="J7" s="17">
        <v>65</v>
      </c>
      <c r="K7" s="1"/>
      <c r="V7" s="1"/>
      <c r="W7" s="1"/>
    </row>
    <row r="8" spans="2:23" ht="21" x14ac:dyDescent="0.3">
      <c r="B8" s="8">
        <v>2</v>
      </c>
      <c r="C8" s="8">
        <v>1</v>
      </c>
      <c r="D8" s="8">
        <v>1938</v>
      </c>
      <c r="E8" s="8">
        <v>58</v>
      </c>
      <c r="F8" s="8">
        <v>1057</v>
      </c>
      <c r="G8" s="8">
        <v>18</v>
      </c>
      <c r="H8" s="8">
        <v>1210</v>
      </c>
      <c r="I8" s="9">
        <v>0.35</v>
      </c>
      <c r="J8" s="17">
        <v>85</v>
      </c>
      <c r="K8" s="1"/>
      <c r="V8" s="1"/>
      <c r="W8" s="1"/>
    </row>
    <row r="9" spans="2:23" ht="21" x14ac:dyDescent="0.3">
      <c r="B9" s="8">
        <v>1</v>
      </c>
      <c r="C9" s="8">
        <v>1</v>
      </c>
      <c r="D9" s="8">
        <v>1928</v>
      </c>
      <c r="E9" s="8">
        <v>65</v>
      </c>
      <c r="F9" s="8">
        <v>1941</v>
      </c>
      <c r="G9" s="8">
        <v>45</v>
      </c>
      <c r="H9" s="8">
        <v>900</v>
      </c>
      <c r="I9" s="9">
        <v>7.9958677685950413E-2</v>
      </c>
      <c r="J9" s="17">
        <v>140</v>
      </c>
      <c r="K9" s="1"/>
      <c r="V9" s="1"/>
      <c r="W9" s="1"/>
    </row>
    <row r="10" spans="2:23" ht="21" x14ac:dyDescent="0.3">
      <c r="B10" s="8">
        <v>1</v>
      </c>
      <c r="C10" s="8">
        <v>1</v>
      </c>
      <c r="D10" s="8">
        <v>1943</v>
      </c>
      <c r="E10" s="8">
        <v>114</v>
      </c>
      <c r="F10" s="8">
        <v>1399</v>
      </c>
      <c r="G10" s="8">
        <v>86</v>
      </c>
      <c r="H10" s="8">
        <v>718</v>
      </c>
      <c r="I10" s="9">
        <v>0.15</v>
      </c>
      <c r="J10" s="17">
        <v>159.9</v>
      </c>
      <c r="K10" s="1"/>
      <c r="V10" s="1"/>
      <c r="W10" s="1"/>
    </row>
    <row r="11" spans="2:23" ht="21" x14ac:dyDescent="0.3">
      <c r="B11" s="8">
        <v>2</v>
      </c>
      <c r="C11" s="8">
        <v>1</v>
      </c>
      <c r="D11" s="8">
        <v>1983</v>
      </c>
      <c r="E11" s="8">
        <v>152</v>
      </c>
      <c r="F11" s="8">
        <v>436</v>
      </c>
      <c r="G11" s="8">
        <v>7</v>
      </c>
      <c r="H11" s="8">
        <v>884</v>
      </c>
      <c r="I11" s="9">
        <v>0.16999540863177226</v>
      </c>
      <c r="J11" s="17">
        <v>160</v>
      </c>
      <c r="K11" s="1"/>
      <c r="V11" s="1"/>
      <c r="W11" s="1"/>
    </row>
    <row r="12" spans="2:23" ht="21" x14ac:dyDescent="0.3">
      <c r="B12" s="8">
        <v>2</v>
      </c>
      <c r="C12" s="8">
        <v>1</v>
      </c>
      <c r="D12" s="8">
        <v>1984</v>
      </c>
      <c r="E12" s="8">
        <v>59</v>
      </c>
      <c r="F12" s="8">
        <v>818</v>
      </c>
      <c r="G12" s="8">
        <v>48</v>
      </c>
      <c r="H12" s="8">
        <v>946</v>
      </c>
      <c r="I12" s="9">
        <v>0.1</v>
      </c>
      <c r="J12" s="17">
        <v>179</v>
      </c>
      <c r="K12" s="1"/>
      <c r="V12" s="1"/>
      <c r="W12" s="1"/>
    </row>
    <row r="13" spans="2:23" ht="21" x14ac:dyDescent="0.3">
      <c r="B13" s="8">
        <v>3</v>
      </c>
      <c r="C13" s="8">
        <v>2</v>
      </c>
      <c r="D13" s="8">
        <v>1948</v>
      </c>
      <c r="E13" s="8">
        <v>7</v>
      </c>
      <c r="F13" s="8">
        <v>2398</v>
      </c>
      <c r="G13" s="8">
        <v>154</v>
      </c>
      <c r="H13" s="8">
        <v>1215</v>
      </c>
      <c r="I13" s="9">
        <v>0.23999081726354454</v>
      </c>
      <c r="J13" s="17">
        <v>219</v>
      </c>
      <c r="K13" s="1"/>
      <c r="V13" s="1"/>
      <c r="W13" s="1"/>
    </row>
    <row r="14" spans="2:23" ht="21" x14ac:dyDescent="0.3">
      <c r="B14" s="8">
        <v>2</v>
      </c>
      <c r="C14" s="8">
        <v>1</v>
      </c>
      <c r="D14" s="8">
        <v>1945</v>
      </c>
      <c r="E14" s="8">
        <v>41</v>
      </c>
      <c r="F14" s="8">
        <v>620</v>
      </c>
      <c r="G14" s="8">
        <v>14</v>
      </c>
      <c r="H14" s="8">
        <v>1305</v>
      </c>
      <c r="I14" s="9">
        <v>1.1499999999999999</v>
      </c>
      <c r="J14" s="17">
        <v>220</v>
      </c>
      <c r="K14" s="1"/>
      <c r="V14" s="1"/>
      <c r="W14" s="1"/>
    </row>
    <row r="15" spans="2:23" ht="21" x14ac:dyDescent="0.3">
      <c r="B15" s="8">
        <v>2</v>
      </c>
      <c r="C15" s="8">
        <v>1</v>
      </c>
      <c r="D15" s="8">
        <v>2007</v>
      </c>
      <c r="E15" s="8">
        <v>159</v>
      </c>
      <c r="F15" s="8">
        <v>721</v>
      </c>
      <c r="G15" s="8">
        <v>6</v>
      </c>
      <c r="H15" s="8">
        <v>1800</v>
      </c>
      <c r="I15" s="9">
        <v>0.86999999999999988</v>
      </c>
      <c r="J15" s="17">
        <v>257</v>
      </c>
      <c r="K15" s="1"/>
      <c r="V15" s="1"/>
      <c r="W15" s="1"/>
    </row>
    <row r="16" spans="2:23" ht="21" x14ac:dyDescent="0.3">
      <c r="B16" s="8">
        <v>3</v>
      </c>
      <c r="C16" s="8">
        <v>2</v>
      </c>
      <c r="D16" s="8">
        <v>2021</v>
      </c>
      <c r="E16" s="8">
        <v>3</v>
      </c>
      <c r="F16" s="8">
        <v>2247</v>
      </c>
      <c r="G16" s="8">
        <v>102</v>
      </c>
      <c r="H16" s="8">
        <v>1645</v>
      </c>
      <c r="I16" s="9">
        <v>8.7098255280073464E-2</v>
      </c>
      <c r="J16" s="17">
        <v>269</v>
      </c>
      <c r="K16" s="1"/>
      <c r="V16" s="1"/>
      <c r="W16" s="1"/>
    </row>
    <row r="17" spans="2:25" ht="21" x14ac:dyDescent="0.3">
      <c r="B17" s="8">
        <v>1</v>
      </c>
      <c r="C17" s="8">
        <v>3</v>
      </c>
      <c r="D17" s="8">
        <v>2008</v>
      </c>
      <c r="E17" s="8">
        <v>4</v>
      </c>
      <c r="F17" s="8">
        <v>987</v>
      </c>
      <c r="G17" s="8">
        <v>49</v>
      </c>
      <c r="H17" s="8">
        <v>1036</v>
      </c>
      <c r="I17" s="9">
        <v>7.3278236914600545E-2</v>
      </c>
      <c r="J17" s="17">
        <v>269.7</v>
      </c>
      <c r="K17" s="1"/>
      <c r="V17" s="1"/>
      <c r="W17" s="1"/>
    </row>
    <row r="18" spans="2:25" ht="21" x14ac:dyDescent="0.4">
      <c r="B18" s="8">
        <v>4</v>
      </c>
      <c r="C18" s="8">
        <v>3</v>
      </c>
      <c r="D18" s="8">
        <v>1966</v>
      </c>
      <c r="E18" s="8">
        <v>11</v>
      </c>
      <c r="F18" s="8">
        <v>1478</v>
      </c>
      <c r="G18" s="8">
        <v>32</v>
      </c>
      <c r="H18" s="8">
        <v>1824</v>
      </c>
      <c r="I18" s="9">
        <v>0.25</v>
      </c>
      <c r="J18" s="17">
        <v>270</v>
      </c>
      <c r="K18" s="1"/>
      <c r="L18" s="21"/>
      <c r="V18" s="1"/>
      <c r="W18" s="1"/>
    </row>
    <row r="19" spans="2:25" ht="21" x14ac:dyDescent="0.3">
      <c r="B19" s="8">
        <v>3</v>
      </c>
      <c r="C19" s="8">
        <v>3</v>
      </c>
      <c r="D19" s="8">
        <v>2007</v>
      </c>
      <c r="E19" s="8">
        <v>107</v>
      </c>
      <c r="F19" s="8">
        <v>1266</v>
      </c>
      <c r="G19" s="8">
        <v>56</v>
      </c>
      <c r="H19" s="8">
        <v>1858</v>
      </c>
      <c r="I19" s="9">
        <v>0.12998163452708908</v>
      </c>
      <c r="J19" s="17">
        <v>299.89999999999998</v>
      </c>
      <c r="K19" s="1"/>
      <c r="V19" s="1"/>
      <c r="W19" s="1"/>
    </row>
    <row r="20" spans="2:25" ht="21" x14ac:dyDescent="0.3">
      <c r="B20" s="8">
        <v>3</v>
      </c>
      <c r="C20" s="8">
        <v>2</v>
      </c>
      <c r="D20" s="8">
        <v>1966</v>
      </c>
      <c r="E20" s="8">
        <v>21</v>
      </c>
      <c r="F20" s="8">
        <v>1468</v>
      </c>
      <c r="G20" s="8">
        <v>30</v>
      </c>
      <c r="H20" s="8">
        <v>1400</v>
      </c>
      <c r="I20" s="9">
        <v>0.25</v>
      </c>
      <c r="J20" s="17">
        <v>300</v>
      </c>
      <c r="K20" s="1"/>
      <c r="V20" s="1"/>
      <c r="W20" s="1"/>
    </row>
    <row r="21" spans="2:25" ht="21" x14ac:dyDescent="0.3">
      <c r="B21" s="8">
        <v>4</v>
      </c>
      <c r="C21" s="8">
        <v>2</v>
      </c>
      <c r="D21" s="8">
        <v>2013</v>
      </c>
      <c r="E21" s="8">
        <v>1</v>
      </c>
      <c r="F21" s="8">
        <v>1219</v>
      </c>
      <c r="G21" s="8">
        <v>71</v>
      </c>
      <c r="H21" s="8">
        <v>2169</v>
      </c>
      <c r="I21" s="9">
        <v>0.2</v>
      </c>
      <c r="J21" s="17">
        <v>329.99</v>
      </c>
      <c r="K21" s="1"/>
      <c r="V21" s="1"/>
      <c r="W21" s="1"/>
    </row>
    <row r="22" spans="2:25" ht="21" x14ac:dyDescent="0.3">
      <c r="B22" s="8">
        <v>1</v>
      </c>
      <c r="C22" s="8">
        <v>3</v>
      </c>
      <c r="D22" s="8">
        <v>1959</v>
      </c>
      <c r="E22" s="8">
        <v>5</v>
      </c>
      <c r="F22" s="8">
        <v>538</v>
      </c>
      <c r="G22" s="8">
        <v>11</v>
      </c>
      <c r="H22" s="8">
        <v>4046</v>
      </c>
      <c r="I22" s="9">
        <v>0.42000000000000004</v>
      </c>
      <c r="J22" s="17">
        <v>349.9</v>
      </c>
      <c r="K22" s="1"/>
      <c r="V22" s="1"/>
      <c r="W22" s="1"/>
    </row>
    <row r="23" spans="2:25" ht="21" x14ac:dyDescent="0.3">
      <c r="B23" s="8">
        <v>3</v>
      </c>
      <c r="C23" s="8">
        <v>2</v>
      </c>
      <c r="D23" s="8">
        <v>1922</v>
      </c>
      <c r="E23" s="8">
        <v>6</v>
      </c>
      <c r="F23" s="8">
        <v>2116</v>
      </c>
      <c r="G23" s="8">
        <v>136</v>
      </c>
      <c r="H23" s="8">
        <v>1422</v>
      </c>
      <c r="I23" s="9">
        <v>0.13999081726354454</v>
      </c>
      <c r="J23" s="17">
        <v>350</v>
      </c>
      <c r="K23" s="1"/>
      <c r="V23" s="1"/>
      <c r="W23" s="1"/>
    </row>
    <row r="24" spans="2:25" ht="21" x14ac:dyDescent="0.3">
      <c r="B24" s="8">
        <v>1</v>
      </c>
      <c r="C24" s="8">
        <v>1</v>
      </c>
      <c r="D24" s="8">
        <v>1964</v>
      </c>
      <c r="E24" s="8">
        <v>156</v>
      </c>
      <c r="F24" s="8">
        <v>199</v>
      </c>
      <c r="G24" s="8">
        <v>0</v>
      </c>
      <c r="H24" s="8">
        <v>1170</v>
      </c>
      <c r="I24" s="9">
        <v>1.07</v>
      </c>
      <c r="J24" s="17">
        <v>350</v>
      </c>
      <c r="K24" s="1"/>
      <c r="V24" s="1"/>
      <c r="W24" s="1"/>
    </row>
    <row r="25" spans="2:25" ht="21" x14ac:dyDescent="0.3">
      <c r="B25" s="8">
        <v>2</v>
      </c>
      <c r="C25" s="8">
        <v>2</v>
      </c>
      <c r="D25" s="8">
        <v>1986</v>
      </c>
      <c r="E25" s="8">
        <v>300</v>
      </c>
      <c r="F25" s="8">
        <v>588</v>
      </c>
      <c r="G25" s="8">
        <v>16</v>
      </c>
      <c r="H25" s="8">
        <v>1237</v>
      </c>
      <c r="I25" s="9">
        <v>0.20998622589531679</v>
      </c>
      <c r="J25" s="17">
        <v>359</v>
      </c>
      <c r="K25" s="1"/>
      <c r="V25" s="1"/>
      <c r="W25" s="1"/>
    </row>
    <row r="26" spans="2:25" ht="21" x14ac:dyDescent="0.3">
      <c r="B26" s="8">
        <v>4</v>
      </c>
      <c r="C26" s="8">
        <v>2</v>
      </c>
      <c r="D26" s="8">
        <v>1973</v>
      </c>
      <c r="E26" s="8">
        <v>34</v>
      </c>
      <c r="F26" s="8">
        <v>1391</v>
      </c>
      <c r="G26" s="8">
        <v>45</v>
      </c>
      <c r="H26" s="8">
        <v>2100</v>
      </c>
      <c r="I26" s="9">
        <v>0.22047750229568411</v>
      </c>
      <c r="J26" s="17">
        <v>365</v>
      </c>
      <c r="K26" s="1"/>
      <c r="V26" s="1"/>
      <c r="W26" s="1"/>
    </row>
    <row r="27" spans="2:25" ht="21" x14ac:dyDescent="0.3">
      <c r="B27" s="8">
        <v>2</v>
      </c>
      <c r="C27" s="8">
        <v>3</v>
      </c>
      <c r="D27" s="8">
        <v>2018</v>
      </c>
      <c r="E27" s="8">
        <v>105</v>
      </c>
      <c r="F27" s="8">
        <v>1662</v>
      </c>
      <c r="G27" s="8">
        <v>68</v>
      </c>
      <c r="H27" s="8">
        <v>1216</v>
      </c>
      <c r="I27" s="9">
        <v>7.6698806244260787E-2</v>
      </c>
      <c r="J27" s="17">
        <v>425</v>
      </c>
      <c r="K27" s="1"/>
      <c r="V27" s="1"/>
      <c r="W27" s="1"/>
    </row>
    <row r="28" spans="2:25" ht="21" x14ac:dyDescent="0.3">
      <c r="B28" s="8">
        <v>4</v>
      </c>
      <c r="C28" s="8">
        <v>3</v>
      </c>
      <c r="D28" s="8">
        <v>1995</v>
      </c>
      <c r="E28" s="8">
        <v>187</v>
      </c>
      <c r="F28" s="8">
        <v>1851</v>
      </c>
      <c r="G28" s="8">
        <v>89</v>
      </c>
      <c r="H28" s="8">
        <v>2399</v>
      </c>
      <c r="I28" s="9">
        <v>0.23119834710743803</v>
      </c>
      <c r="J28" s="17">
        <v>474.5</v>
      </c>
      <c r="K28" s="1"/>
      <c r="V28" s="1"/>
      <c r="W28" s="1"/>
    </row>
    <row r="29" spans="2:25" ht="21" x14ac:dyDescent="0.3">
      <c r="B29" s="8">
        <v>4</v>
      </c>
      <c r="C29" s="8">
        <v>3</v>
      </c>
      <c r="D29" s="8">
        <v>1993</v>
      </c>
      <c r="E29" s="8">
        <v>114</v>
      </c>
      <c r="F29" s="8">
        <v>4635</v>
      </c>
      <c r="G29" s="8">
        <v>197</v>
      </c>
      <c r="H29" s="8">
        <v>3013</v>
      </c>
      <c r="I29" s="9">
        <v>0.34</v>
      </c>
      <c r="J29" s="17">
        <v>575</v>
      </c>
      <c r="K29" s="1"/>
      <c r="V29" s="1"/>
      <c r="W29" s="1"/>
      <c r="Y29" s="18" t="s">
        <v>23</v>
      </c>
    </row>
    <row r="30" spans="2:25" ht="21" x14ac:dyDescent="0.4">
      <c r="B30" s="10"/>
      <c r="C30" s="10"/>
      <c r="D30" s="10"/>
      <c r="E30" s="10"/>
      <c r="F30" s="10"/>
      <c r="G30" s="10"/>
      <c r="H30" s="10"/>
      <c r="I30" s="10"/>
      <c r="J30" s="10"/>
      <c r="K30" s="1"/>
      <c r="V30" s="1"/>
      <c r="W30" s="1"/>
      <c r="Y30" s="19">
        <f>N100</f>
        <v>2.4655336318627541E-2</v>
      </c>
    </row>
    <row r="31" spans="2:25" ht="21" x14ac:dyDescent="0.4">
      <c r="B31" s="71" t="s">
        <v>33</v>
      </c>
      <c r="C31" s="72"/>
      <c r="D31" s="72"/>
      <c r="E31" s="72"/>
      <c r="F31" s="72"/>
      <c r="G31" s="72"/>
      <c r="H31" s="72"/>
      <c r="I31" s="72"/>
      <c r="J31" s="73"/>
      <c r="K31" s="1"/>
      <c r="V31" s="1"/>
      <c r="W31" s="1"/>
      <c r="Y31" s="19">
        <f>N132</f>
        <v>2.306085018444377E-2</v>
      </c>
    </row>
    <row r="32" spans="2:25" ht="21" x14ac:dyDescent="0.3">
      <c r="B32" s="7" t="s">
        <v>1</v>
      </c>
      <c r="C32" s="7" t="s">
        <v>2</v>
      </c>
      <c r="D32" s="7" t="s">
        <v>4</v>
      </c>
      <c r="E32" s="7" t="s">
        <v>5</v>
      </c>
      <c r="F32" s="7" t="s">
        <v>6</v>
      </c>
      <c r="G32" s="7" t="s">
        <v>3</v>
      </c>
      <c r="H32" s="7" t="s">
        <v>7</v>
      </c>
      <c r="I32" s="7" t="s">
        <v>8</v>
      </c>
      <c r="J32" s="7" t="s">
        <v>10</v>
      </c>
      <c r="K32" s="1"/>
      <c r="V32" s="1"/>
      <c r="W32" s="1"/>
      <c r="Y32" s="19">
        <f>N164</f>
        <v>2.0037078432809673E-2</v>
      </c>
    </row>
    <row r="33" spans="2:25" ht="21" x14ac:dyDescent="0.3">
      <c r="B33" s="11">
        <f t="shared" ref="B33:I42" si="0">B7 / MAX($B7:$I7)</f>
        <v>4.8947626040137058E-4</v>
      </c>
      <c r="C33" s="11">
        <f t="shared" si="0"/>
        <v>4.8947626040137058E-4</v>
      </c>
      <c r="D33" s="11">
        <f t="shared" si="0"/>
        <v>0.94811551639745473</v>
      </c>
      <c r="E33" s="11">
        <f t="shared" si="0"/>
        <v>1.4684287812041116E-2</v>
      </c>
      <c r="F33" s="11">
        <f t="shared" si="0"/>
        <v>1</v>
      </c>
      <c r="G33" s="11">
        <f t="shared" si="0"/>
        <v>2.3494860499265784E-2</v>
      </c>
      <c r="H33" s="11">
        <f t="shared" si="0"/>
        <v>0.29368575624082233</v>
      </c>
      <c r="I33" s="11">
        <f t="shared" si="0"/>
        <v>1.4194811551639745E-4</v>
      </c>
      <c r="J33" s="12">
        <f t="shared" ref="J33:J55" si="1">J7/MAX($J$7:$J$29)</f>
        <v>0.11304347826086956</v>
      </c>
      <c r="K33" s="1"/>
      <c r="V33" s="1"/>
      <c r="W33" s="1"/>
      <c r="Y33" s="19">
        <f>N196</f>
        <v>1.6444123524741696E-2</v>
      </c>
    </row>
    <row r="34" spans="2:25" ht="21" x14ac:dyDescent="0.3">
      <c r="B34" s="11">
        <f t="shared" si="0"/>
        <v>1.0319917440660474E-3</v>
      </c>
      <c r="C34" s="11">
        <f t="shared" si="0"/>
        <v>5.1599587203302369E-4</v>
      </c>
      <c r="D34" s="11">
        <f t="shared" si="0"/>
        <v>1</v>
      </c>
      <c r="E34" s="11">
        <f t="shared" si="0"/>
        <v>2.9927760577915376E-2</v>
      </c>
      <c r="F34" s="11">
        <f t="shared" si="0"/>
        <v>0.54540763673890613</v>
      </c>
      <c r="G34" s="11">
        <f t="shared" si="0"/>
        <v>9.2879256965944269E-3</v>
      </c>
      <c r="H34" s="11">
        <f t="shared" si="0"/>
        <v>0.62435500515995868</v>
      </c>
      <c r="I34" s="11">
        <f t="shared" si="0"/>
        <v>1.8059855521155831E-4</v>
      </c>
      <c r="J34" s="12">
        <f t="shared" si="1"/>
        <v>0.14782608695652175</v>
      </c>
      <c r="K34" s="1"/>
      <c r="V34" s="1"/>
      <c r="W34" s="1"/>
      <c r="Y34" s="19">
        <f>N228</f>
        <v>1.1833645623439708E-2</v>
      </c>
    </row>
    <row r="35" spans="2:25" ht="21" x14ac:dyDescent="0.3">
      <c r="B35" s="11">
        <f t="shared" si="0"/>
        <v>5.1519835136527566E-4</v>
      </c>
      <c r="C35" s="11">
        <f t="shared" si="0"/>
        <v>5.1519835136527566E-4</v>
      </c>
      <c r="D35" s="11">
        <f t="shared" si="0"/>
        <v>0.99330242143225145</v>
      </c>
      <c r="E35" s="11">
        <f t="shared" si="0"/>
        <v>3.3487892838742914E-2</v>
      </c>
      <c r="F35" s="11">
        <f t="shared" si="0"/>
        <v>1</v>
      </c>
      <c r="G35" s="11">
        <f t="shared" si="0"/>
        <v>2.3183925811437404E-2</v>
      </c>
      <c r="H35" s="11">
        <f t="shared" si="0"/>
        <v>0.46367851622874806</v>
      </c>
      <c r="I35" s="11">
        <f t="shared" si="0"/>
        <v>4.1194578921149103E-5</v>
      </c>
      <c r="J35" s="12">
        <f t="shared" si="1"/>
        <v>0.24347826086956523</v>
      </c>
      <c r="K35" s="1"/>
      <c r="V35" s="1"/>
      <c r="W35" s="1"/>
      <c r="Y35" s="19">
        <f>N260</f>
        <v>1.0372732622046471E-2</v>
      </c>
    </row>
    <row r="36" spans="2:25" ht="21" x14ac:dyDescent="0.3">
      <c r="B36" s="11">
        <f t="shared" si="0"/>
        <v>5.1466803911477102E-4</v>
      </c>
      <c r="C36" s="11">
        <f t="shared" si="0"/>
        <v>5.1466803911477102E-4</v>
      </c>
      <c r="D36" s="11">
        <f t="shared" si="0"/>
        <v>1</v>
      </c>
      <c r="E36" s="11">
        <f t="shared" si="0"/>
        <v>5.8672156459083892E-2</v>
      </c>
      <c r="F36" s="11">
        <f t="shared" si="0"/>
        <v>0.72002058672156455</v>
      </c>
      <c r="G36" s="11">
        <f t="shared" si="0"/>
        <v>4.4261451363870302E-2</v>
      </c>
      <c r="H36" s="11">
        <f t="shared" si="0"/>
        <v>0.36953165208440558</v>
      </c>
      <c r="I36" s="11">
        <f t="shared" si="0"/>
        <v>7.7200205867215642E-5</v>
      </c>
      <c r="J36" s="12">
        <f t="shared" si="1"/>
        <v>0.27808695652173915</v>
      </c>
      <c r="K36" s="1"/>
      <c r="V36" s="1"/>
      <c r="W36" s="1"/>
      <c r="Y36" s="19">
        <f>N292</f>
        <v>1.0072966410197975E-2</v>
      </c>
    </row>
    <row r="37" spans="2:25" ht="21" x14ac:dyDescent="0.3">
      <c r="B37" s="11">
        <f t="shared" si="0"/>
        <v>1.0085728693898135E-3</v>
      </c>
      <c r="C37" s="11">
        <f t="shared" si="0"/>
        <v>5.0428643469490675E-4</v>
      </c>
      <c r="D37" s="11">
        <f t="shared" si="0"/>
        <v>1</v>
      </c>
      <c r="E37" s="11">
        <f t="shared" si="0"/>
        <v>7.6651538073625819E-2</v>
      </c>
      <c r="F37" s="11">
        <f t="shared" si="0"/>
        <v>0.21986888552697934</v>
      </c>
      <c r="G37" s="11">
        <f t="shared" si="0"/>
        <v>3.5300050428643467E-3</v>
      </c>
      <c r="H37" s="11">
        <f t="shared" si="0"/>
        <v>0.44578920827029755</v>
      </c>
      <c r="I37" s="11">
        <f t="shared" si="0"/>
        <v>8.5726378533420197E-5</v>
      </c>
      <c r="J37" s="12">
        <f t="shared" si="1"/>
        <v>0.27826086956521739</v>
      </c>
      <c r="K37" s="1"/>
      <c r="V37" s="1"/>
      <c r="W37" s="1"/>
      <c r="Y37" s="19">
        <f>N324</f>
        <v>8.9042648678264117E-3</v>
      </c>
    </row>
    <row r="38" spans="2:25" ht="21" x14ac:dyDescent="0.3">
      <c r="B38" s="11">
        <f t="shared" si="0"/>
        <v>1.0080645161290322E-3</v>
      </c>
      <c r="C38" s="11">
        <f t="shared" si="0"/>
        <v>5.0403225806451612E-4</v>
      </c>
      <c r="D38" s="11">
        <f t="shared" si="0"/>
        <v>1</v>
      </c>
      <c r="E38" s="11">
        <f t="shared" si="0"/>
        <v>2.9737903225806453E-2</v>
      </c>
      <c r="F38" s="11">
        <f t="shared" si="0"/>
        <v>0.41229838709677419</v>
      </c>
      <c r="G38" s="11">
        <f t="shared" si="0"/>
        <v>2.4193548387096774E-2</v>
      </c>
      <c r="H38" s="11">
        <f t="shared" si="0"/>
        <v>0.47681451612903225</v>
      </c>
      <c r="I38" s="11">
        <f t="shared" si="0"/>
        <v>5.0403225806451613E-5</v>
      </c>
      <c r="J38" s="12">
        <f t="shared" si="1"/>
        <v>0.31130434782608696</v>
      </c>
      <c r="K38" s="1"/>
      <c r="V38" s="1"/>
      <c r="W38" s="1"/>
      <c r="Y38" s="19">
        <f>N356</f>
        <v>8.6882674203373755E-3</v>
      </c>
    </row>
    <row r="39" spans="2:25" ht="21" x14ac:dyDescent="0.3">
      <c r="B39" s="11">
        <f t="shared" si="0"/>
        <v>1.2510425354462051E-3</v>
      </c>
      <c r="C39" s="11">
        <f t="shared" si="0"/>
        <v>8.3402835696413675E-4</v>
      </c>
      <c r="D39" s="11">
        <f t="shared" si="0"/>
        <v>0.81234361968306923</v>
      </c>
      <c r="E39" s="11">
        <f t="shared" si="0"/>
        <v>2.9190992493744786E-3</v>
      </c>
      <c r="F39" s="11">
        <f t="shared" si="0"/>
        <v>1</v>
      </c>
      <c r="G39" s="11">
        <f t="shared" si="0"/>
        <v>6.4220183486238536E-2</v>
      </c>
      <c r="H39" s="11">
        <f t="shared" si="0"/>
        <v>0.50667222685571311</v>
      </c>
      <c r="I39" s="11">
        <f t="shared" si="0"/>
        <v>1.0007957350439723E-4</v>
      </c>
      <c r="J39" s="12">
        <f t="shared" si="1"/>
        <v>0.38086956521739129</v>
      </c>
      <c r="K39" s="1"/>
      <c r="V39" s="1"/>
      <c r="W39" s="1"/>
      <c r="Y39" s="20">
        <f>N388</f>
        <v>6.5454675303372361E-3</v>
      </c>
    </row>
    <row r="40" spans="2:25" ht="21" x14ac:dyDescent="0.3">
      <c r="B40" s="11">
        <f t="shared" si="0"/>
        <v>1.0282776349614395E-3</v>
      </c>
      <c r="C40" s="11">
        <f t="shared" si="0"/>
        <v>5.1413881748071976E-4</v>
      </c>
      <c r="D40" s="11">
        <f t="shared" si="0"/>
        <v>1</v>
      </c>
      <c r="E40" s="11">
        <f t="shared" si="0"/>
        <v>2.1079691516709513E-2</v>
      </c>
      <c r="F40" s="11">
        <f t="shared" si="0"/>
        <v>0.31876606683804626</v>
      </c>
      <c r="G40" s="11">
        <f t="shared" si="0"/>
        <v>7.1979434447300775E-3</v>
      </c>
      <c r="H40" s="11">
        <f t="shared" si="0"/>
        <v>0.6709511568123393</v>
      </c>
      <c r="I40" s="11">
        <f t="shared" si="0"/>
        <v>5.9125964010282774E-4</v>
      </c>
      <c r="J40" s="12">
        <f t="shared" si="1"/>
        <v>0.38260869565217392</v>
      </c>
      <c r="K40" s="1"/>
      <c r="V40" s="1"/>
      <c r="W40" s="1"/>
    </row>
    <row r="41" spans="2:25" ht="21" x14ac:dyDescent="0.3">
      <c r="B41" s="11">
        <f t="shared" si="0"/>
        <v>9.9651220727453907E-4</v>
      </c>
      <c r="C41" s="11">
        <f t="shared" si="0"/>
        <v>4.9825610363726954E-4</v>
      </c>
      <c r="D41" s="11">
        <f t="shared" si="0"/>
        <v>1</v>
      </c>
      <c r="E41" s="11">
        <f t="shared" si="0"/>
        <v>7.9222720478325862E-2</v>
      </c>
      <c r="F41" s="11">
        <f t="shared" si="0"/>
        <v>0.35924265072247136</v>
      </c>
      <c r="G41" s="11">
        <f t="shared" si="0"/>
        <v>2.9895366218236174E-3</v>
      </c>
      <c r="H41" s="11">
        <f t="shared" si="0"/>
        <v>0.89686098654708524</v>
      </c>
      <c r="I41" s="11">
        <f t="shared" si="0"/>
        <v>4.3348281016442443E-4</v>
      </c>
      <c r="J41" s="12">
        <f t="shared" si="1"/>
        <v>0.44695652173913042</v>
      </c>
      <c r="K41" s="1"/>
      <c r="V41" s="1"/>
      <c r="W41" s="1"/>
    </row>
    <row r="42" spans="2:25" ht="21" x14ac:dyDescent="0.3">
      <c r="B42" s="11">
        <f t="shared" si="0"/>
        <v>1.3351134846461949E-3</v>
      </c>
      <c r="C42" s="11">
        <f t="shared" si="0"/>
        <v>8.9007565643079659E-4</v>
      </c>
      <c r="D42" s="11">
        <f t="shared" si="0"/>
        <v>0.89942145082332003</v>
      </c>
      <c r="E42" s="11">
        <f t="shared" si="0"/>
        <v>1.3351134846461949E-3</v>
      </c>
      <c r="F42" s="11">
        <f t="shared" si="0"/>
        <v>1</v>
      </c>
      <c r="G42" s="11">
        <f t="shared" si="0"/>
        <v>4.5393858477970631E-2</v>
      </c>
      <c r="H42" s="11">
        <f t="shared" si="0"/>
        <v>0.73208722741433019</v>
      </c>
      <c r="I42" s="11">
        <f t="shared" si="0"/>
        <v>3.8762018371194241E-5</v>
      </c>
      <c r="J42" s="12">
        <f t="shared" si="1"/>
        <v>0.46782608695652173</v>
      </c>
      <c r="K42" s="1"/>
      <c r="V42" s="1"/>
      <c r="W42" s="1"/>
      <c r="Y42" s="18" t="s">
        <v>31</v>
      </c>
    </row>
    <row r="43" spans="2:25" ht="21" x14ac:dyDescent="0.3">
      <c r="B43" s="11">
        <f t="shared" ref="B43:I52" si="2">B17 / MAX($B17:$I17)</f>
        <v>4.9800796812749003E-4</v>
      </c>
      <c r="C43" s="11">
        <f t="shared" si="2"/>
        <v>1.4940239043824701E-3</v>
      </c>
      <c r="D43" s="11">
        <f t="shared" si="2"/>
        <v>1</v>
      </c>
      <c r="E43" s="11">
        <f t="shared" si="2"/>
        <v>1.9920318725099601E-3</v>
      </c>
      <c r="F43" s="11">
        <f t="shared" si="2"/>
        <v>0.49153386454183268</v>
      </c>
      <c r="G43" s="11">
        <f t="shared" si="2"/>
        <v>2.4402390438247011E-2</v>
      </c>
      <c r="H43" s="11">
        <f t="shared" si="2"/>
        <v>0.51593625498007967</v>
      </c>
      <c r="I43" s="11">
        <f t="shared" si="2"/>
        <v>3.6493145873805051E-5</v>
      </c>
      <c r="J43" s="12">
        <f t="shared" si="1"/>
        <v>0.46904347826086956</v>
      </c>
      <c r="K43" s="1"/>
      <c r="V43" s="1"/>
      <c r="W43" s="1"/>
      <c r="Y43" s="19">
        <f>L100</f>
        <v>0.79794737288245665</v>
      </c>
    </row>
    <row r="44" spans="2:25" ht="21" x14ac:dyDescent="0.3">
      <c r="B44" s="11">
        <f t="shared" si="2"/>
        <v>2.0345879959308239E-3</v>
      </c>
      <c r="C44" s="11">
        <f t="shared" si="2"/>
        <v>1.525940996948118E-3</v>
      </c>
      <c r="D44" s="11">
        <f t="shared" si="2"/>
        <v>1</v>
      </c>
      <c r="E44" s="11">
        <f t="shared" si="2"/>
        <v>5.5951169888097656E-3</v>
      </c>
      <c r="F44" s="11">
        <f t="shared" si="2"/>
        <v>0.75178026449643942</v>
      </c>
      <c r="G44" s="11">
        <f t="shared" si="2"/>
        <v>1.6276703967446592E-2</v>
      </c>
      <c r="H44" s="11">
        <f t="shared" si="2"/>
        <v>0.9277721261444557</v>
      </c>
      <c r="I44" s="11">
        <f t="shared" si="2"/>
        <v>1.271617497456765E-4</v>
      </c>
      <c r="J44" s="12">
        <f t="shared" si="1"/>
        <v>0.46956521739130436</v>
      </c>
      <c r="K44" s="1"/>
      <c r="V44" s="1"/>
      <c r="W44" s="1"/>
      <c r="Y44" s="19">
        <f>L132</f>
        <v>0.81167157667705814</v>
      </c>
    </row>
    <row r="45" spans="2:25" ht="21" x14ac:dyDescent="0.3">
      <c r="B45" s="11">
        <f t="shared" si="2"/>
        <v>1.4947683109118087E-3</v>
      </c>
      <c r="C45" s="11">
        <f t="shared" si="2"/>
        <v>1.4947683109118087E-3</v>
      </c>
      <c r="D45" s="11">
        <f t="shared" si="2"/>
        <v>1</v>
      </c>
      <c r="E45" s="11">
        <f t="shared" si="2"/>
        <v>5.331340308918784E-2</v>
      </c>
      <c r="F45" s="11">
        <f t="shared" si="2"/>
        <v>0.63079222720478323</v>
      </c>
      <c r="G45" s="11">
        <f t="shared" si="2"/>
        <v>2.7902341803687097E-2</v>
      </c>
      <c r="H45" s="11">
        <f t="shared" si="2"/>
        <v>0.92575984055804683</v>
      </c>
      <c r="I45" s="11">
        <f t="shared" si="2"/>
        <v>6.4764142763870989E-5</v>
      </c>
      <c r="J45" s="12">
        <f t="shared" si="1"/>
        <v>0.52156521739130435</v>
      </c>
      <c r="K45" s="1"/>
      <c r="V45" s="1"/>
      <c r="W45" s="1"/>
      <c r="Y45" s="19">
        <f>L164</f>
        <v>0.82443761898326007</v>
      </c>
    </row>
    <row r="46" spans="2:25" ht="21" x14ac:dyDescent="0.3">
      <c r="B46" s="11">
        <f t="shared" si="2"/>
        <v>1.525940996948118E-3</v>
      </c>
      <c r="C46" s="11">
        <f t="shared" si="2"/>
        <v>1.017293997965412E-3</v>
      </c>
      <c r="D46" s="11">
        <f t="shared" si="2"/>
        <v>1</v>
      </c>
      <c r="E46" s="11">
        <f t="shared" si="2"/>
        <v>1.0681586978636826E-2</v>
      </c>
      <c r="F46" s="11">
        <f t="shared" si="2"/>
        <v>0.74669379450661244</v>
      </c>
      <c r="G46" s="11">
        <f t="shared" si="2"/>
        <v>1.5259409969481181E-2</v>
      </c>
      <c r="H46" s="11">
        <f t="shared" si="2"/>
        <v>0.71210579857578837</v>
      </c>
      <c r="I46" s="11">
        <f t="shared" si="2"/>
        <v>1.271617497456765E-4</v>
      </c>
      <c r="J46" s="12">
        <f t="shared" si="1"/>
        <v>0.52173913043478259</v>
      </c>
      <c r="K46" s="1"/>
      <c r="V46" s="1"/>
      <c r="W46" s="1"/>
      <c r="Y46" s="19">
        <f>L196</f>
        <v>0.83631236914740892</v>
      </c>
    </row>
    <row r="47" spans="2:25" ht="21" x14ac:dyDescent="0.3">
      <c r="B47" s="11">
        <f t="shared" si="2"/>
        <v>1.8441678192715537E-3</v>
      </c>
      <c r="C47" s="11">
        <f t="shared" si="2"/>
        <v>9.2208390963577683E-4</v>
      </c>
      <c r="D47" s="11">
        <f t="shared" si="2"/>
        <v>0.92807745504840944</v>
      </c>
      <c r="E47" s="11">
        <f t="shared" si="2"/>
        <v>4.6104195481788842E-4</v>
      </c>
      <c r="F47" s="11">
        <f t="shared" si="2"/>
        <v>0.562010142923006</v>
      </c>
      <c r="G47" s="11">
        <f t="shared" si="2"/>
        <v>3.273397879207008E-2</v>
      </c>
      <c r="H47" s="11">
        <f t="shared" si="2"/>
        <v>1</v>
      </c>
      <c r="I47" s="11">
        <f t="shared" si="2"/>
        <v>9.2208390963577697E-5</v>
      </c>
      <c r="J47" s="12">
        <f t="shared" si="1"/>
        <v>0.57389565217391303</v>
      </c>
      <c r="K47" s="1"/>
      <c r="V47" s="1"/>
      <c r="W47" s="1"/>
      <c r="Y47" s="19">
        <f>L228</f>
        <v>0.84735802979552544</v>
      </c>
    </row>
    <row r="48" spans="2:25" ht="21" x14ac:dyDescent="0.3">
      <c r="B48" s="11">
        <f t="shared" si="2"/>
        <v>2.4715768660405336E-4</v>
      </c>
      <c r="C48" s="11">
        <f t="shared" si="2"/>
        <v>7.414730598121602E-4</v>
      </c>
      <c r="D48" s="11">
        <f t="shared" si="2"/>
        <v>0.48418190805734057</v>
      </c>
      <c r="E48" s="11">
        <f t="shared" si="2"/>
        <v>1.235788433020267E-3</v>
      </c>
      <c r="F48" s="11">
        <f t="shared" si="2"/>
        <v>0.13297083539298071</v>
      </c>
      <c r="G48" s="11">
        <f t="shared" si="2"/>
        <v>2.7187345526445872E-3</v>
      </c>
      <c r="H48" s="11">
        <f t="shared" si="2"/>
        <v>1</v>
      </c>
      <c r="I48" s="11">
        <f t="shared" si="2"/>
        <v>1.0380622837370244E-4</v>
      </c>
      <c r="J48" s="12">
        <f t="shared" si="1"/>
        <v>0.60852173913043472</v>
      </c>
      <c r="K48" s="1"/>
      <c r="V48" s="1"/>
      <c r="W48" s="1"/>
      <c r="Y48" s="19">
        <f>L260</f>
        <v>0.8576324625172882</v>
      </c>
    </row>
    <row r="49" spans="2:25" ht="21" x14ac:dyDescent="0.3">
      <c r="B49" s="11">
        <f t="shared" si="2"/>
        <v>1.4177693761814746E-3</v>
      </c>
      <c r="C49" s="11">
        <f t="shared" si="2"/>
        <v>9.4517958412098301E-4</v>
      </c>
      <c r="D49" s="11">
        <f t="shared" si="2"/>
        <v>0.90831758034026466</v>
      </c>
      <c r="E49" s="11">
        <f t="shared" si="2"/>
        <v>2.8355387523629491E-3</v>
      </c>
      <c r="F49" s="11">
        <f t="shared" si="2"/>
        <v>1</v>
      </c>
      <c r="G49" s="11">
        <f t="shared" si="2"/>
        <v>6.4272211720226846E-2</v>
      </c>
      <c r="H49" s="11">
        <f t="shared" si="2"/>
        <v>0.67202268431001888</v>
      </c>
      <c r="I49" s="11">
        <f t="shared" si="2"/>
        <v>6.6158231220956782E-5</v>
      </c>
      <c r="J49" s="12">
        <f t="shared" si="1"/>
        <v>0.60869565217391308</v>
      </c>
      <c r="K49" s="1"/>
      <c r="V49" s="1"/>
      <c r="W49" s="1"/>
      <c r="Y49" s="19">
        <f>L292</f>
        <v>0.86718949082098029</v>
      </c>
    </row>
    <row r="50" spans="2:25" ht="21" x14ac:dyDescent="0.3">
      <c r="B50" s="11">
        <f t="shared" si="2"/>
        <v>5.0916496945010179E-4</v>
      </c>
      <c r="C50" s="11">
        <f t="shared" si="2"/>
        <v>5.0916496945010179E-4</v>
      </c>
      <c r="D50" s="11">
        <f t="shared" si="2"/>
        <v>1</v>
      </c>
      <c r="E50" s="11">
        <f t="shared" si="2"/>
        <v>7.9429735234215884E-2</v>
      </c>
      <c r="F50" s="11">
        <f t="shared" si="2"/>
        <v>0.10132382892057026</v>
      </c>
      <c r="G50" s="11">
        <f t="shared" si="2"/>
        <v>0</v>
      </c>
      <c r="H50" s="11">
        <f t="shared" si="2"/>
        <v>0.59572301425661911</v>
      </c>
      <c r="I50" s="11">
        <f t="shared" si="2"/>
        <v>5.4480651731160902E-4</v>
      </c>
      <c r="J50" s="12">
        <f t="shared" si="1"/>
        <v>0.60869565217391308</v>
      </c>
      <c r="K50" s="1"/>
      <c r="V50" s="1"/>
      <c r="W50" s="1"/>
      <c r="Y50" s="19">
        <f>L324</f>
        <v>0.87607918194562862</v>
      </c>
    </row>
    <row r="51" spans="2:25" ht="21" x14ac:dyDescent="0.3">
      <c r="B51" s="11">
        <f t="shared" si="2"/>
        <v>1.0070493454179255E-3</v>
      </c>
      <c r="C51" s="11">
        <f t="shared" si="2"/>
        <v>1.0070493454179255E-3</v>
      </c>
      <c r="D51" s="11">
        <f t="shared" si="2"/>
        <v>1</v>
      </c>
      <c r="E51" s="11">
        <f t="shared" si="2"/>
        <v>0.15105740181268881</v>
      </c>
      <c r="F51" s="11">
        <f t="shared" si="2"/>
        <v>0.29607250755287007</v>
      </c>
      <c r="G51" s="11">
        <f t="shared" si="2"/>
        <v>8.0563947633434038E-3</v>
      </c>
      <c r="H51" s="11">
        <f t="shared" si="2"/>
        <v>0.62286002014098696</v>
      </c>
      <c r="I51" s="11">
        <f t="shared" si="2"/>
        <v>1.057332456673297E-4</v>
      </c>
      <c r="J51" s="12">
        <f t="shared" si="1"/>
        <v>0.62434782608695649</v>
      </c>
      <c r="K51" s="1"/>
      <c r="V51" s="1"/>
      <c r="W51" s="1"/>
      <c r="Y51" s="19">
        <f>L356</f>
        <v>0.88434810900586125</v>
      </c>
    </row>
    <row r="52" spans="2:25" ht="21" x14ac:dyDescent="0.3">
      <c r="B52" s="11">
        <f t="shared" si="2"/>
        <v>1.9047619047619048E-3</v>
      </c>
      <c r="C52" s="11">
        <f t="shared" si="2"/>
        <v>9.5238095238095238E-4</v>
      </c>
      <c r="D52" s="11">
        <f t="shared" si="2"/>
        <v>0.93952380952380954</v>
      </c>
      <c r="E52" s="11">
        <f t="shared" si="2"/>
        <v>1.6190476190476189E-2</v>
      </c>
      <c r="F52" s="11">
        <f t="shared" si="2"/>
        <v>0.6623809523809524</v>
      </c>
      <c r="G52" s="11">
        <f t="shared" si="2"/>
        <v>2.1428571428571429E-2</v>
      </c>
      <c r="H52" s="11">
        <f t="shared" si="2"/>
        <v>1</v>
      </c>
      <c r="I52" s="11">
        <f t="shared" si="2"/>
        <v>1.0498928680746862E-4</v>
      </c>
      <c r="J52" s="12">
        <f t="shared" si="1"/>
        <v>0.63478260869565217</v>
      </c>
      <c r="K52" s="1"/>
      <c r="V52" s="1"/>
      <c r="W52" s="1"/>
      <c r="Y52" s="20">
        <f>L388</f>
        <v>0.89203959484203654</v>
      </c>
    </row>
    <row r="53" spans="2:25" ht="21" x14ac:dyDescent="0.3">
      <c r="B53" s="11">
        <f t="shared" ref="B53:I55" si="3">B27 / MAX($B27:$I27)</f>
        <v>9.9108027750247768E-4</v>
      </c>
      <c r="C53" s="11">
        <f t="shared" si="3"/>
        <v>1.4866204162537165E-3</v>
      </c>
      <c r="D53" s="11">
        <f t="shared" si="3"/>
        <v>1</v>
      </c>
      <c r="E53" s="11">
        <f t="shared" si="3"/>
        <v>5.2031714568880082E-2</v>
      </c>
      <c r="F53" s="11">
        <f t="shared" si="3"/>
        <v>0.82358771060455893</v>
      </c>
      <c r="G53" s="11">
        <f t="shared" si="3"/>
        <v>3.3696729435084241E-2</v>
      </c>
      <c r="H53" s="11">
        <f t="shared" si="3"/>
        <v>0.60257680872150643</v>
      </c>
      <c r="I53" s="11">
        <f t="shared" si="3"/>
        <v>3.8007337088335378E-5</v>
      </c>
      <c r="J53" s="12">
        <f t="shared" si="1"/>
        <v>0.73913043478260865</v>
      </c>
      <c r="K53" s="1"/>
      <c r="V53" s="1"/>
      <c r="W53" s="1"/>
    </row>
    <row r="54" spans="2:25" ht="21" x14ac:dyDescent="0.3">
      <c r="B54" s="11">
        <f t="shared" si="3"/>
        <v>1.6673614005835765E-3</v>
      </c>
      <c r="C54" s="11">
        <f t="shared" si="3"/>
        <v>1.2505210504376823E-3</v>
      </c>
      <c r="D54" s="11">
        <f t="shared" si="3"/>
        <v>0.83159649854105877</v>
      </c>
      <c r="E54" s="11">
        <f t="shared" si="3"/>
        <v>7.7949145477282197E-2</v>
      </c>
      <c r="F54" s="11">
        <f t="shared" si="3"/>
        <v>0.77157148812005005</v>
      </c>
      <c r="G54" s="11">
        <f t="shared" si="3"/>
        <v>3.7098791162984576E-2</v>
      </c>
      <c r="H54" s="11">
        <f t="shared" si="3"/>
        <v>1</v>
      </c>
      <c r="I54" s="11">
        <f t="shared" si="3"/>
        <v>9.6372799961416436E-5</v>
      </c>
      <c r="J54" s="12">
        <f t="shared" si="1"/>
        <v>0.82521739130434779</v>
      </c>
      <c r="K54" s="1"/>
      <c r="V54" s="1"/>
      <c r="W54" s="1"/>
    </row>
    <row r="55" spans="2:25" ht="21" x14ac:dyDescent="0.3">
      <c r="B55" s="11">
        <f t="shared" si="3"/>
        <v>8.6299892125134845E-4</v>
      </c>
      <c r="C55" s="11">
        <f t="shared" si="3"/>
        <v>6.4724919093851134E-4</v>
      </c>
      <c r="D55" s="11">
        <f t="shared" si="3"/>
        <v>0.42998921251348438</v>
      </c>
      <c r="E55" s="11">
        <f t="shared" si="3"/>
        <v>2.459546925566343E-2</v>
      </c>
      <c r="F55" s="11">
        <f t="shared" si="3"/>
        <v>1</v>
      </c>
      <c r="G55" s="11">
        <f t="shared" si="3"/>
        <v>4.2502696871628907E-2</v>
      </c>
      <c r="H55" s="11">
        <f t="shared" si="3"/>
        <v>0.65005393743257822</v>
      </c>
      <c r="I55" s="11">
        <f t="shared" si="3"/>
        <v>7.3354908306364627E-5</v>
      </c>
      <c r="J55" s="12">
        <f t="shared" si="1"/>
        <v>1</v>
      </c>
      <c r="K55" s="1"/>
      <c r="V55" s="1"/>
      <c r="W55" s="1"/>
    </row>
    <row r="56" spans="2:25" ht="21" x14ac:dyDescent="0.4">
      <c r="B56" s="13" t="s">
        <v>25</v>
      </c>
      <c r="C56" s="14"/>
      <c r="D56" s="14"/>
      <c r="E56" s="14"/>
      <c r="F56" s="14"/>
      <c r="G56" s="14"/>
      <c r="H56" s="14"/>
      <c r="I56" s="14"/>
      <c r="J56" s="15"/>
      <c r="K56" s="1"/>
      <c r="L56" s="22" t="s">
        <v>42</v>
      </c>
      <c r="M56" s="23"/>
      <c r="N56" s="23"/>
      <c r="O56" s="23"/>
      <c r="P56" s="23"/>
      <c r="Q56" s="23"/>
      <c r="R56" s="23"/>
      <c r="S56" s="24"/>
      <c r="V56" s="1"/>
      <c r="W56" s="1"/>
    </row>
    <row r="57" spans="2:25" ht="21" x14ac:dyDescent="0.4">
      <c r="B57" s="10"/>
      <c r="C57" s="10"/>
      <c r="D57" s="10"/>
      <c r="E57" s="10"/>
      <c r="F57" s="10"/>
      <c r="G57" s="10"/>
      <c r="H57" s="10"/>
      <c r="I57" s="10"/>
      <c r="J57" s="10"/>
      <c r="K57" s="1"/>
      <c r="L57" s="25" cm="1">
        <f t="array" ref="L57:S57">N360:U360</f>
        <v>0.21006423768485638</v>
      </c>
      <c r="M57" s="21">
        <v>0.19005664224012847</v>
      </c>
      <c r="N57" s="21">
        <v>0.1748482123348338</v>
      </c>
      <c r="O57" s="21">
        <v>7.3977445703682088E-3</v>
      </c>
      <c r="P57" s="21">
        <v>5.1597417127900599E-2</v>
      </c>
      <c r="Q57" s="21">
        <v>2.1689025453688414E-2</v>
      </c>
      <c r="R57" s="21">
        <v>0.27324401377941676</v>
      </c>
      <c r="S57" s="26">
        <v>0.14000701540738505</v>
      </c>
      <c r="V57" s="1"/>
      <c r="W57" s="1"/>
    </row>
    <row r="58" spans="2:25" ht="21" x14ac:dyDescent="0.4">
      <c r="B58" s="10"/>
      <c r="C58" s="10"/>
      <c r="D58" s="10"/>
      <c r="E58" s="10"/>
      <c r="F58" s="10"/>
      <c r="G58" s="10"/>
      <c r="H58" s="10"/>
      <c r="I58" s="10"/>
      <c r="J58" s="10"/>
      <c r="K58" s="1"/>
      <c r="L58" s="27"/>
      <c r="M58" s="21"/>
      <c r="N58" s="21"/>
      <c r="O58" s="21"/>
      <c r="P58" s="21"/>
      <c r="Q58" s="21"/>
      <c r="R58" s="21"/>
      <c r="S58" s="26"/>
      <c r="V58" s="1"/>
      <c r="W58" s="1"/>
    </row>
    <row r="59" spans="2:25" ht="21" x14ac:dyDescent="0.4">
      <c r="B59" s="68" t="s">
        <v>34</v>
      </c>
      <c r="C59" s="69"/>
      <c r="D59" s="69"/>
      <c r="E59" s="69"/>
      <c r="F59" s="69"/>
      <c r="G59" s="69"/>
      <c r="H59" s="69"/>
      <c r="I59" s="69"/>
      <c r="J59" s="70"/>
      <c r="K59" s="1"/>
      <c r="L59" s="28" t="s">
        <v>43</v>
      </c>
      <c r="M59" s="29" t="s">
        <v>44</v>
      </c>
      <c r="N59" s="29" t="s">
        <v>45</v>
      </c>
      <c r="O59" s="29" t="s">
        <v>46</v>
      </c>
      <c r="P59" s="29" t="s">
        <v>47</v>
      </c>
      <c r="Q59" s="21"/>
      <c r="R59" s="21"/>
      <c r="S59" s="26"/>
      <c r="V59" s="1"/>
      <c r="W59" s="1"/>
    </row>
    <row r="60" spans="2:25" ht="21" x14ac:dyDescent="0.4">
      <c r="B60" s="7" t="s">
        <v>1</v>
      </c>
      <c r="C60" s="7" t="s">
        <v>2</v>
      </c>
      <c r="D60" s="7" t="s">
        <v>4</v>
      </c>
      <c r="E60" s="7" t="s">
        <v>5</v>
      </c>
      <c r="F60" s="7" t="s">
        <v>6</v>
      </c>
      <c r="G60" s="7" t="s">
        <v>3</v>
      </c>
      <c r="H60" s="7" t="s">
        <v>7</v>
      </c>
      <c r="I60" s="7" t="s">
        <v>8</v>
      </c>
      <c r="J60" s="7" t="s">
        <v>10</v>
      </c>
      <c r="K60" s="1"/>
      <c r="L60" s="30">
        <f>($B69 * $L$57 + $C69 * $M$57 + $D69 * $N$57 + $E69 * $O$57 + $F69 * $P$57 + $G69 * $Q$57 + $H69 * $R$57 + $I69 * $S$57) * MAX(Table8[P])</f>
        <v>102.48583126817059</v>
      </c>
      <c r="M60" s="31">
        <f>L60/MAX(Table8[P]) - J69</f>
        <v>-0.17665898071332126</v>
      </c>
      <c r="N60" s="31">
        <f>POWER(M60,2)</f>
        <v>3.1208395466669613E-2</v>
      </c>
      <c r="O60" s="31">
        <f>GEOMEAN(N60:N64)</f>
        <v>0.1207226796317981</v>
      </c>
      <c r="P60" s="32">
        <f>1 - ABS(SUM(M60:M64)) / 5</f>
        <v>0.5908549551537543</v>
      </c>
      <c r="Q60" s="21"/>
      <c r="R60" s="21"/>
      <c r="S60" s="26"/>
      <c r="V60" s="1"/>
      <c r="W60" s="1"/>
    </row>
    <row r="61" spans="2:25" ht="21" x14ac:dyDescent="0.4">
      <c r="B61" s="8">
        <v>1</v>
      </c>
      <c r="C61" s="8">
        <v>1</v>
      </c>
      <c r="D61" s="8">
        <v>1943</v>
      </c>
      <c r="E61" s="8">
        <v>115</v>
      </c>
      <c r="F61" s="8">
        <v>1427</v>
      </c>
      <c r="G61" s="8">
        <v>87</v>
      </c>
      <c r="H61" s="8">
        <v>718</v>
      </c>
      <c r="I61" s="9">
        <v>0.15</v>
      </c>
      <c r="J61" s="16">
        <v>159.9</v>
      </c>
      <c r="K61" s="1"/>
      <c r="L61" s="30">
        <f>($B70 * $L$57 + $C70 * $M$57 + $D70 * $N$57 + $E70 * $O$57 + $F70 * $P$57 + $G70 * $Q$57 + $H70 * $R$57 + $I70 * $S$57) * MAX(Table8[P])</f>
        <v>153.96548419652075</v>
      </c>
      <c r="M61" s="31">
        <f>L61/MAX(Table8[P]) - J70</f>
        <v>-0.17241389477993618</v>
      </c>
      <c r="N61" s="31">
        <f t="shared" ref="N61:N64" si="4">POWER(M61,2)</f>
        <v>2.9726551113186905E-2</v>
      </c>
      <c r="O61" s="31"/>
      <c r="P61" s="21"/>
      <c r="Q61" s="21"/>
      <c r="R61" s="21"/>
      <c r="S61" s="26"/>
      <c r="V61" s="1"/>
      <c r="W61" s="1"/>
    </row>
    <row r="62" spans="2:25" ht="21" x14ac:dyDescent="0.4">
      <c r="B62" s="8">
        <v>3</v>
      </c>
      <c r="C62" s="8">
        <v>3</v>
      </c>
      <c r="D62" s="8">
        <v>1967</v>
      </c>
      <c r="E62" s="8">
        <v>1</v>
      </c>
      <c r="F62" s="8">
        <v>1575</v>
      </c>
      <c r="G62" s="8">
        <v>111</v>
      </c>
      <c r="H62" s="8">
        <v>2139</v>
      </c>
      <c r="I62" s="9">
        <v>0.38</v>
      </c>
      <c r="J62" s="16">
        <v>210</v>
      </c>
      <c r="K62" s="1"/>
      <c r="L62" s="30">
        <f>($B71 * $L$57 + $C71 * $M$57 + $D71 * $N$57 + $E71 * $O$57 + $F71 * $P$57 + $G71 * $Q$57 + $H71 * $R$57 + $I71 * $S$57) * MAX(Table8[P])</f>
        <v>53.87880507025487</v>
      </c>
      <c r="M62" s="31">
        <f>L62/MAX(Table8[P]) - J71</f>
        <v>-0.48037290747613892</v>
      </c>
      <c r="N62" s="31">
        <f t="shared" si="4"/>
        <v>0.23075813023707911</v>
      </c>
      <c r="O62" s="31"/>
      <c r="P62" s="21"/>
      <c r="Q62" s="21"/>
      <c r="R62" s="21"/>
      <c r="S62" s="26"/>
      <c r="V62" s="1"/>
      <c r="W62" s="1"/>
    </row>
    <row r="63" spans="2:25" ht="21" x14ac:dyDescent="0.4">
      <c r="B63" s="8">
        <v>2</v>
      </c>
      <c r="C63" s="8">
        <v>1</v>
      </c>
      <c r="D63" s="8">
        <v>1938</v>
      </c>
      <c r="E63" s="8">
        <v>42</v>
      </c>
      <c r="F63" s="8">
        <v>5286</v>
      </c>
      <c r="G63" s="8">
        <v>118</v>
      </c>
      <c r="H63" s="8">
        <v>956</v>
      </c>
      <c r="I63" s="9">
        <v>0.11990000000000001</v>
      </c>
      <c r="J63" s="16">
        <v>210</v>
      </c>
      <c r="K63" s="1"/>
      <c r="L63" s="30">
        <f>($B72 * $L$57 + $C72 * $M$57 + $D72 * $N$57 + $E72 * $O$57 + $F72 * $P$57 + $G72 * $Q$57 + $H72 * $R$57 + $I72 * $S$57) * MAX(Table8[P])</f>
        <v>157.43687717133002</v>
      </c>
      <c r="M63" s="31">
        <f>L63/MAX(Table8[P]) - J72</f>
        <v>-0.45404037793436913</v>
      </c>
      <c r="N63" s="31">
        <f t="shared" si="4"/>
        <v>0.20615266479478475</v>
      </c>
      <c r="O63" s="31"/>
      <c r="P63" s="21"/>
      <c r="Q63" s="21"/>
      <c r="R63" s="21"/>
      <c r="S63" s="26"/>
      <c r="V63" s="1"/>
      <c r="W63" s="1"/>
    </row>
    <row r="64" spans="2:25" ht="21" x14ac:dyDescent="0.4">
      <c r="B64" s="8">
        <v>3</v>
      </c>
      <c r="C64" s="8">
        <v>2</v>
      </c>
      <c r="D64" s="8">
        <v>1998</v>
      </c>
      <c r="E64" s="8">
        <v>4</v>
      </c>
      <c r="F64" s="8">
        <v>1608</v>
      </c>
      <c r="G64" s="8">
        <v>102</v>
      </c>
      <c r="H64" s="8">
        <v>1948</v>
      </c>
      <c r="I64" s="9">
        <v>0.18990000000000001</v>
      </c>
      <c r="J64" s="16">
        <v>305</v>
      </c>
      <c r="K64" s="1"/>
      <c r="L64" s="33">
        <f>($B73 * $L$57 + $C73 * $M$57 + $D73 * $N$57 + $E73 * $O$57 + $F73 * $P$57 + $G73 * $Q$57 + $H73 * $R$57 + $I73 * $S$57) * MAX(Table8[P])</f>
        <v>77.272304418574592</v>
      </c>
      <c r="M64" s="34">
        <f>L64/MAX(Table8[P]) - J73</f>
        <v>-0.76223906332746283</v>
      </c>
      <c r="N64" s="34">
        <f t="shared" si="4"/>
        <v>0.58100838966232793</v>
      </c>
      <c r="O64" s="34"/>
      <c r="P64" s="35"/>
      <c r="Q64" s="35"/>
      <c r="R64" s="35"/>
      <c r="S64" s="36"/>
      <c r="V64" s="1"/>
      <c r="W64" s="1"/>
    </row>
    <row r="65" spans="2:23" ht="21" x14ac:dyDescent="0.3">
      <c r="B65" s="8">
        <v>4</v>
      </c>
      <c r="C65" s="8">
        <v>4</v>
      </c>
      <c r="D65" s="8">
        <v>1957</v>
      </c>
      <c r="E65" s="8">
        <v>127</v>
      </c>
      <c r="F65" s="8">
        <v>5020</v>
      </c>
      <c r="G65" s="8">
        <v>144</v>
      </c>
      <c r="H65" s="8">
        <v>2147</v>
      </c>
      <c r="I65" s="9">
        <v>0.32</v>
      </c>
      <c r="J65" s="16">
        <v>325</v>
      </c>
      <c r="K65" s="1"/>
      <c r="V65" s="1"/>
      <c r="W65" s="1"/>
    </row>
    <row r="66" spans="2:23" ht="21" x14ac:dyDescent="0.4">
      <c r="B66" s="10"/>
      <c r="C66" s="10"/>
      <c r="D66" s="10"/>
      <c r="E66" s="10"/>
      <c r="F66" s="10"/>
      <c r="G66" s="10"/>
      <c r="H66" s="10"/>
      <c r="I66" s="10"/>
      <c r="J66" s="10"/>
      <c r="K66" s="1"/>
      <c r="V66" s="1"/>
      <c r="W66" s="1"/>
    </row>
    <row r="67" spans="2:23" ht="21" x14ac:dyDescent="0.4">
      <c r="B67" s="71" t="s">
        <v>33</v>
      </c>
      <c r="C67" s="72"/>
      <c r="D67" s="72"/>
      <c r="E67" s="72"/>
      <c r="F67" s="72"/>
      <c r="G67" s="72"/>
      <c r="H67" s="72"/>
      <c r="I67" s="72"/>
      <c r="J67" s="73"/>
      <c r="K67" s="1"/>
      <c r="V67" s="1"/>
      <c r="W67" s="1"/>
    </row>
    <row r="68" spans="2:23" ht="21" x14ac:dyDescent="0.3">
      <c r="B68" s="37" t="s">
        <v>1</v>
      </c>
      <c r="C68" s="7" t="s">
        <v>2</v>
      </c>
      <c r="D68" s="7" t="s">
        <v>4</v>
      </c>
      <c r="E68" s="7" t="s">
        <v>5</v>
      </c>
      <c r="F68" s="7" t="s">
        <v>6</v>
      </c>
      <c r="G68" s="7" t="s">
        <v>3</v>
      </c>
      <c r="H68" s="7" t="s">
        <v>7</v>
      </c>
      <c r="I68" s="7" t="s">
        <v>8</v>
      </c>
      <c r="J68" s="41" t="s">
        <v>10</v>
      </c>
      <c r="K68" s="1"/>
      <c r="V68" s="1"/>
      <c r="W68" s="1"/>
    </row>
    <row r="69" spans="2:23" ht="21" x14ac:dyDescent="0.3">
      <c r="B69" s="42">
        <f t="shared" ref="B69:I73" si="5">B61 / MAX($B61:$I61)</f>
        <v>5.1466803911477102E-4</v>
      </c>
      <c r="C69" s="11">
        <f t="shared" si="5"/>
        <v>5.1466803911477102E-4</v>
      </c>
      <c r="D69" s="11">
        <f t="shared" si="5"/>
        <v>1</v>
      </c>
      <c r="E69" s="11">
        <f t="shared" si="5"/>
        <v>5.9186824498198662E-2</v>
      </c>
      <c r="F69" s="11">
        <f t="shared" si="5"/>
        <v>0.73443129181677813</v>
      </c>
      <c r="G69" s="11">
        <f t="shared" si="5"/>
        <v>4.4776119402985072E-2</v>
      </c>
      <c r="H69" s="11">
        <f t="shared" si="5"/>
        <v>0.36953165208440558</v>
      </c>
      <c r="I69" s="11">
        <f t="shared" si="5"/>
        <v>7.7200205867215642E-5</v>
      </c>
      <c r="J69" s="43">
        <f t="shared" ref="J69:J73" si="6">J61/MAX($J$61:$J$65)</f>
        <v>0.49199999999999999</v>
      </c>
      <c r="K69" s="1"/>
    </row>
    <row r="70" spans="2:23" ht="21" x14ac:dyDescent="0.3">
      <c r="B70" s="42">
        <f t="shared" si="5"/>
        <v>1.4025245441795231E-3</v>
      </c>
      <c r="C70" s="11">
        <f t="shared" si="5"/>
        <v>1.4025245441795231E-3</v>
      </c>
      <c r="D70" s="11">
        <f t="shared" si="5"/>
        <v>0.91958859280037397</v>
      </c>
      <c r="E70" s="11">
        <f t="shared" si="5"/>
        <v>4.675081813931744E-4</v>
      </c>
      <c r="F70" s="11">
        <f t="shared" si="5"/>
        <v>0.73632538569424966</v>
      </c>
      <c r="G70" s="11">
        <f t="shared" si="5"/>
        <v>5.1893408134642355E-2</v>
      </c>
      <c r="H70" s="11">
        <f t="shared" si="5"/>
        <v>1</v>
      </c>
      <c r="I70" s="11">
        <f t="shared" si="5"/>
        <v>1.7765310892940627E-4</v>
      </c>
      <c r="J70" s="43">
        <f t="shared" si="6"/>
        <v>0.64615384615384619</v>
      </c>
      <c r="K70" s="1"/>
      <c r="L70" s="74" t="s">
        <v>20</v>
      </c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</row>
    <row r="71" spans="2:23" ht="21" x14ac:dyDescent="0.4">
      <c r="B71" s="42">
        <f t="shared" si="5"/>
        <v>3.7835792659856227E-4</v>
      </c>
      <c r="C71" s="11">
        <f t="shared" si="5"/>
        <v>1.8917896329928113E-4</v>
      </c>
      <c r="D71" s="11">
        <f t="shared" si="5"/>
        <v>0.36662883087400683</v>
      </c>
      <c r="E71" s="11">
        <f t="shared" si="5"/>
        <v>7.9455164585698068E-3</v>
      </c>
      <c r="F71" s="11">
        <f t="shared" si="5"/>
        <v>1</v>
      </c>
      <c r="G71" s="11">
        <f t="shared" si="5"/>
        <v>2.2323117669315173E-2</v>
      </c>
      <c r="H71" s="11">
        <f t="shared" si="5"/>
        <v>0.18085508891411275</v>
      </c>
      <c r="I71" s="11">
        <f t="shared" si="5"/>
        <v>2.2682557699583808E-5</v>
      </c>
      <c r="J71" s="43">
        <f t="shared" si="6"/>
        <v>0.64615384615384619</v>
      </c>
      <c r="K71" s="1"/>
      <c r="L71" s="27"/>
      <c r="M71" s="21"/>
      <c r="N71" s="49" t="s">
        <v>11</v>
      </c>
      <c r="O71" s="49" t="s">
        <v>12</v>
      </c>
      <c r="P71" s="49" t="s">
        <v>13</v>
      </c>
      <c r="Q71" s="49" t="s">
        <v>14</v>
      </c>
      <c r="R71" s="49" t="s">
        <v>15</v>
      </c>
      <c r="S71" s="49" t="s">
        <v>16</v>
      </c>
      <c r="T71" s="49" t="s">
        <v>17</v>
      </c>
      <c r="U71" s="49" t="s">
        <v>18</v>
      </c>
      <c r="V71" s="21"/>
      <c r="W71" s="26"/>
    </row>
    <row r="72" spans="2:23" ht="21" x14ac:dyDescent="0.4">
      <c r="B72" s="42">
        <f t="shared" si="5"/>
        <v>1.5015015015015015E-3</v>
      </c>
      <c r="C72" s="11">
        <f t="shared" si="5"/>
        <v>1.001001001001001E-3</v>
      </c>
      <c r="D72" s="11">
        <f t="shared" si="5"/>
        <v>1</v>
      </c>
      <c r="E72" s="11">
        <f t="shared" si="5"/>
        <v>2.002002002002002E-3</v>
      </c>
      <c r="F72" s="11">
        <f t="shared" si="5"/>
        <v>0.80480480480480476</v>
      </c>
      <c r="G72" s="11">
        <f t="shared" si="5"/>
        <v>5.1051051051051052E-2</v>
      </c>
      <c r="H72" s="11">
        <f t="shared" si="5"/>
        <v>0.97497497497497498</v>
      </c>
      <c r="I72" s="11">
        <f t="shared" si="5"/>
        <v>9.5045045045045055E-5</v>
      </c>
      <c r="J72" s="43">
        <f t="shared" si="6"/>
        <v>0.93846153846153846</v>
      </c>
      <c r="K72" s="1"/>
      <c r="L72" s="27"/>
      <c r="M72" s="21"/>
      <c r="N72" s="47">
        <v>0.21</v>
      </c>
      <c r="O72" s="47">
        <v>0.19</v>
      </c>
      <c r="P72" s="47">
        <v>0.13</v>
      </c>
      <c r="Q72" s="47">
        <v>5.0000000000000001E-3</v>
      </c>
      <c r="R72" s="47">
        <v>1.4999999999999999E-2</v>
      </c>
      <c r="S72" s="47">
        <v>0.02</v>
      </c>
      <c r="T72" s="47">
        <v>0.23</v>
      </c>
      <c r="U72" s="47">
        <v>0.14000000000000001</v>
      </c>
      <c r="V72" s="21"/>
      <c r="W72" s="26">
        <f>SUM(N72:U72)</f>
        <v>0.94000000000000006</v>
      </c>
    </row>
    <row r="73" spans="2:23" ht="21" x14ac:dyDescent="0.4">
      <c r="B73" s="44">
        <f t="shared" si="5"/>
        <v>7.9681274900398409E-4</v>
      </c>
      <c r="C73" s="45">
        <f t="shared" si="5"/>
        <v>7.9681274900398409E-4</v>
      </c>
      <c r="D73" s="45">
        <f t="shared" si="5"/>
        <v>0.3898406374501992</v>
      </c>
      <c r="E73" s="45">
        <f t="shared" si="5"/>
        <v>2.5298804780876493E-2</v>
      </c>
      <c r="F73" s="45">
        <f t="shared" si="5"/>
        <v>1</v>
      </c>
      <c r="G73" s="45">
        <f t="shared" si="5"/>
        <v>2.8685258964143426E-2</v>
      </c>
      <c r="H73" s="45">
        <f t="shared" si="5"/>
        <v>0.42768924302788847</v>
      </c>
      <c r="I73" s="45">
        <f t="shared" si="5"/>
        <v>6.3745019920318725E-5</v>
      </c>
      <c r="J73" s="43">
        <f t="shared" si="6"/>
        <v>1</v>
      </c>
      <c r="K73" s="1"/>
      <c r="L73" s="27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6"/>
    </row>
    <row r="74" spans="2:23" ht="21" x14ac:dyDescent="0.4">
      <c r="K74" s="1"/>
      <c r="L74" s="49" t="s">
        <v>21</v>
      </c>
      <c r="M74" s="49" t="s">
        <v>22</v>
      </c>
      <c r="N74" s="49" t="s">
        <v>27</v>
      </c>
      <c r="O74" s="49" t="s">
        <v>24</v>
      </c>
      <c r="P74" s="75" t="s">
        <v>48</v>
      </c>
      <c r="Q74" s="75"/>
      <c r="R74" s="75"/>
      <c r="S74" s="75"/>
      <c r="T74" s="75"/>
      <c r="U74" s="75"/>
      <c r="V74" s="75"/>
      <c r="W74" s="75"/>
    </row>
    <row r="75" spans="2:23" ht="21" x14ac:dyDescent="0.4">
      <c r="K75" s="1"/>
      <c r="L75" s="50">
        <f>($B33 * $N$72 + $C33 * $O$72 + $D33 * $P$72 + $E33 * $Q$72 + $F33 * $R$72 + $G33 * $S$72 + $H33 * $T$72 + $I33 * $U$72) * MAX($J$7:$J29)</f>
        <v>118.77299069995105</v>
      </c>
      <c r="M75" s="51">
        <f>(L75/MAX($J$7:$J29)) - $J33</f>
        <v>9.3518244695567035E-2</v>
      </c>
      <c r="N75" s="51">
        <f t="shared" ref="N75:N97" si="7">M75*M75</f>
        <v>8.7456620909399513E-3</v>
      </c>
      <c r="O75" s="52">
        <f t="shared" ref="O75:O97" si="8">2*M75/COUNT($B$7:$B$29)</f>
        <v>8.1320212778753943E-3</v>
      </c>
      <c r="P75" s="56">
        <f t="shared" ref="P75:P97" si="9">$O75*B33</f>
        <v>3.9804313645988225E-6</v>
      </c>
      <c r="Q75" s="57">
        <f t="shared" ref="Q75:Q97" si="10">$O75*C33</f>
        <v>3.9804313645988225E-6</v>
      </c>
      <c r="R75" s="57">
        <f t="shared" ref="R75:R97" si="11">$O75*D33</f>
        <v>7.7100955532279193E-3</v>
      </c>
      <c r="S75" s="57">
        <f t="shared" ref="S75:S97" si="12">$O75*E33</f>
        <v>1.1941294093796467E-4</v>
      </c>
      <c r="T75" s="57">
        <f t="shared" ref="T75:T97" si="13">$O75*F33</f>
        <v>8.1320212778753943E-3</v>
      </c>
      <c r="U75" s="57">
        <f t="shared" ref="U75:U97" si="14">$O75*G33</f>
        <v>1.9106070550074347E-4</v>
      </c>
      <c r="V75" s="57">
        <f t="shared" ref="V75:V97" si="15">$O75*H33</f>
        <v>2.3882588187592933E-3</v>
      </c>
      <c r="W75" s="58">
        <f t="shared" ref="W75:W97" si="16">$O75*I33</f>
        <v>1.1543250957336584E-6</v>
      </c>
    </row>
    <row r="76" spans="2:23" ht="21" x14ac:dyDescent="0.4">
      <c r="L76" s="50">
        <f>($B34 * $N$72 + $C34 * $O$72 + $D34 * $P$72 + $E34 * $Q$72 + $F34 * $R$72 + $G34 * $S$72 + $H34 * $T$72 + $I34 * $U$72) * MAX($J$7:$J30)</f>
        <v>162.41346749226005</v>
      </c>
      <c r="M76" s="51">
        <f>(L76/MAX($J$7:$J30)) - $J34</f>
        <v>0.13463211737784356</v>
      </c>
      <c r="N76" s="51">
        <f t="shared" si="7"/>
        <v>1.8125807029641446E-2</v>
      </c>
      <c r="O76" s="52">
        <f t="shared" si="8"/>
        <v>1.1707140641551613E-2</v>
      </c>
      <c r="P76" s="59">
        <f t="shared" si="9"/>
        <v>1.2081672488701354E-5</v>
      </c>
      <c r="Q76" s="60">
        <f t="shared" si="10"/>
        <v>6.0408362443506772E-6</v>
      </c>
      <c r="R76" s="60">
        <f t="shared" si="11"/>
        <v>1.1707140641551613E-2</v>
      </c>
      <c r="S76" s="60">
        <f t="shared" si="12"/>
        <v>3.5036850217233929E-4</v>
      </c>
      <c r="T76" s="60">
        <f t="shared" si="13"/>
        <v>6.3851639102786668E-3</v>
      </c>
      <c r="U76" s="60">
        <f t="shared" si="14"/>
        <v>1.0873505239831219E-4</v>
      </c>
      <c r="V76" s="60">
        <f t="shared" si="15"/>
        <v>7.3094118556643198E-3</v>
      </c>
      <c r="W76" s="46">
        <f t="shared" si="16"/>
        <v>2.1142926855227373E-6</v>
      </c>
    </row>
    <row r="77" spans="2:23" ht="21" x14ac:dyDescent="0.4">
      <c r="L77" s="50">
        <f>($B35 * $N$72 + $C35 * $O$72 + $D35 * $P$72 + $E35 * $Q$72 + $F35 * $R$72 + $G35 * $S$72 + $H35 * $T$72 + $I35 * $U$72) * MAX($J$7:$J31)</f>
        <v>144.68054439647281</v>
      </c>
      <c r="M77" s="51">
        <f>(L77/MAX($J$7:$J31)) - $J35</f>
        <v>8.140077211257063E-3</v>
      </c>
      <c r="N77" s="51">
        <f t="shared" si="7"/>
        <v>6.626085700522657E-5</v>
      </c>
      <c r="O77" s="52">
        <f t="shared" si="8"/>
        <v>7.0783280097887506E-4</v>
      </c>
      <c r="P77" s="59">
        <f t="shared" si="9"/>
        <v>3.6467429210658173E-7</v>
      </c>
      <c r="Q77" s="60">
        <f t="shared" si="10"/>
        <v>3.6467429210658173E-7</v>
      </c>
      <c r="R77" s="60">
        <f t="shared" si="11"/>
        <v>7.0309203518148955E-4</v>
      </c>
      <c r="S77" s="60">
        <f t="shared" si="12"/>
        <v>2.3703828986927809E-5</v>
      </c>
      <c r="T77" s="60">
        <f t="shared" si="13"/>
        <v>7.0783280097887506E-4</v>
      </c>
      <c r="U77" s="60">
        <f t="shared" si="14"/>
        <v>1.6410343144796178E-5</v>
      </c>
      <c r="V77" s="60">
        <f t="shared" si="15"/>
        <v>3.2820686289592349E-4</v>
      </c>
      <c r="W77" s="46">
        <f t="shared" si="16"/>
        <v>2.9158874182902295E-8</v>
      </c>
    </row>
    <row r="78" spans="2:23" ht="21" x14ac:dyDescent="0.4">
      <c r="L78" s="50">
        <f>($B36 * $N$72 + $C36 * $O$72 + $D36 * $P$72 + $E36 * $Q$72 + $F36 * $R$72 + $G36 * $S$72 + $H36 * $T$72 + $I36 * $U$72) * MAX($J$7:$J32)</f>
        <v>130.63301595470924</v>
      </c>
      <c r="M78" s="51">
        <f>(L78/MAX($J$7:$J32)) - $J36</f>
        <v>-5.0899102687462228E-2</v>
      </c>
      <c r="N78" s="51">
        <f t="shared" si="7"/>
        <v>2.5907186543888245E-3</v>
      </c>
      <c r="O78" s="52">
        <f t="shared" si="8"/>
        <v>-4.4260089293445418E-3</v>
      </c>
      <c r="P78" s="59">
        <f t="shared" si="9"/>
        <v>-2.2779253367702226E-6</v>
      </c>
      <c r="Q78" s="60">
        <f t="shared" si="10"/>
        <v>-2.2779253367702226E-6</v>
      </c>
      <c r="R78" s="60">
        <f t="shared" si="11"/>
        <v>-4.4260089293445418E-3</v>
      </c>
      <c r="S78" s="60">
        <f t="shared" si="12"/>
        <v>-2.5968348839180532E-4</v>
      </c>
      <c r="T78" s="60">
        <f t="shared" si="13"/>
        <v>-3.1868175461415406E-3</v>
      </c>
      <c r="U78" s="60">
        <f t="shared" si="14"/>
        <v>-1.9590157896223911E-4</v>
      </c>
      <c r="V78" s="60">
        <f t="shared" si="15"/>
        <v>-1.6355503918010197E-3</v>
      </c>
      <c r="W78" s="46">
        <f t="shared" si="16"/>
        <v>-3.4168880051553334E-7</v>
      </c>
    </row>
    <row r="79" spans="2:23" ht="21" x14ac:dyDescent="0.4">
      <c r="L79" s="50">
        <f>($B37 * $N$72 + $C37 * $O$72 + $D37 * $P$72 + $E37 * $Q$72 + $F37 * $R$72 + $G37 * $S$72 + $H37 * $T$72 + $I37 * $U$72) * MAX($J$7:$J33)</f>
        <v>136.04673960181285</v>
      </c>
      <c r="M79" s="51">
        <f>(L79/MAX($J$7:$J33)) - $J37</f>
        <v>-4.1657844170760266E-2</v>
      </c>
      <c r="N79" s="51">
        <f t="shared" si="7"/>
        <v>1.7353759809553451E-3</v>
      </c>
      <c r="O79" s="52">
        <f t="shared" si="8"/>
        <v>-3.622421232240023E-3</v>
      </c>
      <c r="P79" s="59">
        <f t="shared" si="9"/>
        <v>-3.6534757763389039E-6</v>
      </c>
      <c r="Q79" s="60">
        <f t="shared" si="10"/>
        <v>-1.8267378881694519E-6</v>
      </c>
      <c r="R79" s="60">
        <f t="shared" si="11"/>
        <v>-3.622421232240023E-3</v>
      </c>
      <c r="S79" s="60">
        <f t="shared" si="12"/>
        <v>-2.776641590017567E-4</v>
      </c>
      <c r="T79" s="60">
        <f t="shared" si="13"/>
        <v>-7.9645771924188109E-4</v>
      </c>
      <c r="U79" s="60">
        <f t="shared" si="14"/>
        <v>-1.2787165217186162E-5</v>
      </c>
      <c r="V79" s="60">
        <f t="shared" si="15"/>
        <v>-1.6148362931417955E-3</v>
      </c>
      <c r="W79" s="46">
        <f t="shared" si="16"/>
        <v>-3.1053705376250666E-7</v>
      </c>
    </row>
    <row r="80" spans="2:23" ht="21" x14ac:dyDescent="0.4">
      <c r="L80" s="50">
        <f>($B38 * $N$72 + $C38 * $O$72 + $D38 * $P$72 + $E38 * $Q$72 + $F38 * $R$72 + $G38 * $S$72 + $H38 * $T$72 + $I38 * $U$72) * MAX($J$7:$J34)</f>
        <v>141.90936239919355</v>
      </c>
      <c r="M80" s="51">
        <f>(L80/MAX($J$7:$J34)) - $J38</f>
        <v>-6.4505456697054681E-2</v>
      </c>
      <c r="N80" s="51">
        <f t="shared" si="7"/>
        <v>4.1609539436955967E-3</v>
      </c>
      <c r="O80" s="52">
        <f t="shared" si="8"/>
        <v>-5.609170147569972E-3</v>
      </c>
      <c r="P80" s="59">
        <f t="shared" si="9"/>
        <v>-5.6544053906955359E-6</v>
      </c>
      <c r="Q80" s="60">
        <f t="shared" si="10"/>
        <v>-2.827202695347768E-6</v>
      </c>
      <c r="R80" s="60">
        <f t="shared" si="11"/>
        <v>-5.609170147569972E-3</v>
      </c>
      <c r="S80" s="60">
        <f t="shared" si="12"/>
        <v>-1.6680495902551834E-4</v>
      </c>
      <c r="T80" s="60">
        <f t="shared" si="13"/>
        <v>-2.3126518047944743E-3</v>
      </c>
      <c r="U80" s="60">
        <f t="shared" si="14"/>
        <v>-1.3570572937669288E-4</v>
      </c>
      <c r="V80" s="60">
        <f t="shared" si="15"/>
        <v>-2.6745337497989887E-3</v>
      </c>
      <c r="W80" s="46">
        <f t="shared" si="16"/>
        <v>-2.827202695347768E-7</v>
      </c>
    </row>
    <row r="81" spans="12:23" ht="21" x14ac:dyDescent="0.4">
      <c r="L81" s="50">
        <f>($B39 * $N$72 + $C39 * $O$72 + $D39 * $P$72 + $E39 * $Q$72 + $F39 * $R$72 + $G39 * $S$72 + $H39 * $T$72 + $I39 * $U$72) * MAX($J$7:$J35)</f>
        <v>137.35224948323176</v>
      </c>
      <c r="M81" s="51">
        <f>(L81/MAX($J$7:$J35)) - $J39</f>
        <v>-0.14199608785524911</v>
      </c>
      <c r="N81" s="51">
        <f t="shared" si="7"/>
        <v>2.0162888966195624E-2</v>
      </c>
      <c r="O81" s="52">
        <f t="shared" si="8"/>
        <v>-1.2347485900456446E-2</v>
      </c>
      <c r="P81" s="59">
        <f t="shared" si="9"/>
        <v>-1.54472300672933E-5</v>
      </c>
      <c r="Q81" s="60">
        <f t="shared" si="10"/>
        <v>-1.0298153378195534E-5</v>
      </c>
      <c r="R81" s="60">
        <f t="shared" si="11"/>
        <v>-1.003040139036245E-2</v>
      </c>
      <c r="S81" s="60">
        <f t="shared" si="12"/>
        <v>-3.6043536823684369E-5</v>
      </c>
      <c r="T81" s="60">
        <f t="shared" si="13"/>
        <v>-1.2347485900456446E-2</v>
      </c>
      <c r="U81" s="60">
        <f t="shared" si="14"/>
        <v>-7.9295781012105623E-4</v>
      </c>
      <c r="V81" s="60">
        <f t="shared" si="15"/>
        <v>-6.2561281772537877E-3</v>
      </c>
      <c r="W81" s="46">
        <f t="shared" si="16"/>
        <v>-1.2357311227692392E-6</v>
      </c>
    </row>
    <row r="82" spans="12:23" ht="21" x14ac:dyDescent="0.4">
      <c r="L82" s="50">
        <f>($B40 * $N$72 + $C40 * $O$72 + $D40 * $P$72 + $E40 * $Q$72 + $F40 * $R$72 + $G40 * $S$72 + $H40 * $T$72 + $I40 * $U$72) * MAX($J$7:$J36)</f>
        <v>166.60395886889461</v>
      </c>
      <c r="M82" s="51">
        <f>(L82/MAX($J$7:$J36)) - $J40</f>
        <v>-9.2862680228009364E-2</v>
      </c>
      <c r="N82" s="51">
        <f t="shared" si="7"/>
        <v>8.6234773791295221E-3</v>
      </c>
      <c r="O82" s="52">
        <f t="shared" si="8"/>
        <v>-8.075015672000814E-3</v>
      </c>
      <c r="P82" s="59">
        <f t="shared" si="9"/>
        <v>-8.3033580174815565E-6</v>
      </c>
      <c r="Q82" s="60">
        <f t="shared" si="10"/>
        <v>-4.1516790087407782E-6</v>
      </c>
      <c r="R82" s="60">
        <f t="shared" si="11"/>
        <v>-8.075015672000814E-3</v>
      </c>
      <c r="S82" s="60">
        <f t="shared" si="12"/>
        <v>-1.7021883935837193E-4</v>
      </c>
      <c r="T82" s="60">
        <f t="shared" si="13"/>
        <v>-2.5740409854192823E-3</v>
      </c>
      <c r="U82" s="60">
        <f t="shared" si="14"/>
        <v>-5.8123506122370901E-5</v>
      </c>
      <c r="V82" s="60">
        <f t="shared" si="15"/>
        <v>-5.4179411064067158E-3</v>
      </c>
      <c r="W82" s="46">
        <f t="shared" si="16"/>
        <v>-4.7744308600518953E-6</v>
      </c>
    </row>
    <row r="83" spans="12:23" ht="21" x14ac:dyDescent="0.4">
      <c r="L83" s="50">
        <f>($B41 * $N$72 + $C41 * $O$72 + $D41 * $P$72 + $E41 * $Q$72 + $F41 * $R$72 + $G41 * $S$72 + $H41 * $T$72 + $I41 * $U$72) * MAX($J$7:$J37)</f>
        <v>196.93013702042853</v>
      </c>
      <c r="M83" s="51">
        <f>(L83/MAX($J$7:$J37)) - $J41</f>
        <v>-0.10446932692099387</v>
      </c>
      <c r="N83" s="51">
        <f t="shared" si="7"/>
        <v>1.0913840267325494E-2</v>
      </c>
      <c r="O83" s="52">
        <f t="shared" si="8"/>
        <v>-9.0842892974777271E-3</v>
      </c>
      <c r="P83" s="59">
        <f t="shared" si="9"/>
        <v>-9.0526051793500014E-6</v>
      </c>
      <c r="Q83" s="60">
        <f t="shared" si="10"/>
        <v>-4.5263025896750007E-6</v>
      </c>
      <c r="R83" s="60">
        <f t="shared" si="11"/>
        <v>-9.0842892974777271E-3</v>
      </c>
      <c r="S83" s="60">
        <f t="shared" si="12"/>
        <v>-7.1968211175832517E-4</v>
      </c>
      <c r="T83" s="60">
        <f t="shared" si="13"/>
        <v>-3.2634641671556758E-3</v>
      </c>
      <c r="U83" s="60">
        <f t="shared" si="14"/>
        <v>-2.7157815538050006E-5</v>
      </c>
      <c r="V83" s="60">
        <f t="shared" si="15"/>
        <v>-8.1473446614150017E-3</v>
      </c>
      <c r="W83" s="46">
        <f t="shared" si="16"/>
        <v>-3.93788325301725E-6</v>
      </c>
    </row>
    <row r="84" spans="12:23" ht="21" x14ac:dyDescent="0.4">
      <c r="L84" s="50">
        <f>($B42 * $N$72 + $C42 * $O$72 + $D42 * $P$72 + $E42 * $Q$72 + $F42 * $R$72 + $G42 * $S$72 + $H42 * $T$72 + $I42 * $U$72) * MAX($J$7:$J38)</f>
        <v>173.46273315956833</v>
      </c>
      <c r="M84" s="51">
        <f>(L84/MAX($J$7:$J38)) - $J42</f>
        <v>-0.166151768418142</v>
      </c>
      <c r="N84" s="51">
        <f t="shared" si="7"/>
        <v>2.7606410148475889E-2</v>
      </c>
      <c r="O84" s="52">
        <f t="shared" si="8"/>
        <v>-1.4447979862447131E-2</v>
      </c>
      <c r="P84" s="59">
        <f t="shared" si="9"/>
        <v>-1.9289692740249839E-5</v>
      </c>
      <c r="Q84" s="60">
        <f t="shared" si="10"/>
        <v>-1.2859795160166561E-5</v>
      </c>
      <c r="R84" s="60">
        <f t="shared" si="11"/>
        <v>-1.2994823009348309E-2</v>
      </c>
      <c r="S84" s="60">
        <f t="shared" si="12"/>
        <v>-1.9289692740249839E-5</v>
      </c>
      <c r="T84" s="60">
        <f t="shared" si="13"/>
        <v>-1.4447979862447131E-2</v>
      </c>
      <c r="U84" s="60">
        <f t="shared" si="14"/>
        <v>-6.5584955316849464E-4</v>
      </c>
      <c r="V84" s="60">
        <f t="shared" si="15"/>
        <v>-1.0577181519236995E-2</v>
      </c>
      <c r="W84" s="46">
        <f t="shared" si="16"/>
        <v>-5.6003286085482016E-7</v>
      </c>
    </row>
    <row r="85" spans="12:23" ht="21" x14ac:dyDescent="0.4">
      <c r="L85" s="50">
        <f>($B43 * $N$72 + $C43 * $O$72 + $D43 * $P$72 + $E43 * $Q$72 + $F43 * $R$72 + $G43 * $S$72 + $H43 * $T$72 + $I43 * $U$72) * MAX($J$7:$J39)</f>
        <v>147.73469815641016</v>
      </c>
      <c r="M85" s="51">
        <f>(L85/MAX($J$7:$J39)) - $J43</f>
        <v>-0.21211356842363449</v>
      </c>
      <c r="N85" s="51">
        <f t="shared" si="7"/>
        <v>4.4992165909407869E-2</v>
      </c>
      <c r="O85" s="52">
        <f t="shared" si="8"/>
        <v>-1.8444658123794304E-2</v>
      </c>
      <c r="P85" s="59">
        <f t="shared" si="9"/>
        <v>-9.1855867150370034E-6</v>
      </c>
      <c r="Q85" s="60">
        <f t="shared" si="10"/>
        <v>-2.7556760145111012E-5</v>
      </c>
      <c r="R85" s="60">
        <f t="shared" si="11"/>
        <v>-1.8444658123794304E-2</v>
      </c>
      <c r="S85" s="60">
        <f t="shared" si="12"/>
        <v>-3.6742346860148014E-5</v>
      </c>
      <c r="T85" s="60">
        <f t="shared" si="13"/>
        <v>-9.0661740877415221E-3</v>
      </c>
      <c r="U85" s="60">
        <f t="shared" si="14"/>
        <v>-4.5009374903681319E-4</v>
      </c>
      <c r="V85" s="60">
        <f t="shared" si="15"/>
        <v>-9.516267836778336E-3</v>
      </c>
      <c r="W85" s="46">
        <f t="shared" si="16"/>
        <v>-6.7310359950408889E-7</v>
      </c>
    </row>
    <row r="86" spans="12:23" ht="21" x14ac:dyDescent="0.4">
      <c r="L86" s="50">
        <f>($B44 * $N$72 + $C44 * $O$72 + $D44 * $P$72 + $E44 * $Q$72 + $F44 * $R$72 + $G44 * $S$72 + $H44 * $T$72 + $I44 * $U$72) * MAX($J$7:$J40)</f>
        <v>204.55785859613425</v>
      </c>
      <c r="M86" s="51">
        <f>(L86/MAX($J$7:$J40)) - $J44</f>
        <v>-0.11381241983280999</v>
      </c>
      <c r="N86" s="51">
        <f t="shared" si="7"/>
        <v>1.29532669081998E-2</v>
      </c>
      <c r="O86" s="52">
        <f t="shared" si="8"/>
        <v>-9.8967321593747808E-3</v>
      </c>
      <c r="P86" s="59">
        <f t="shared" si="9"/>
        <v>-2.0135772450406471E-5</v>
      </c>
      <c r="Q86" s="60">
        <f t="shared" si="10"/>
        <v>-1.5101829337804853E-5</v>
      </c>
      <c r="R86" s="60">
        <f t="shared" si="11"/>
        <v>-9.8967321593747808E-3</v>
      </c>
      <c r="S86" s="60">
        <f t="shared" si="12"/>
        <v>-5.537337423861779E-5</v>
      </c>
      <c r="T86" s="60">
        <f t="shared" si="13"/>
        <v>-7.4401679204251911E-3</v>
      </c>
      <c r="U86" s="60">
        <f t="shared" si="14"/>
        <v>-1.6108617960325177E-4</v>
      </c>
      <c r="V86" s="60">
        <f t="shared" si="15"/>
        <v>-9.1819122373853514E-3</v>
      </c>
      <c r="W86" s="46">
        <f t="shared" si="16"/>
        <v>-1.2584857781504044E-6</v>
      </c>
    </row>
    <row r="87" spans="12:23" ht="21" x14ac:dyDescent="0.4">
      <c r="L87" s="50">
        <f>($B45 * $N$72 + $C45 * $O$72 + $D45 * $P$72 + $E45 * $Q$72 + $F45 * $R$72 + $G45 * $S$72 + $H45 * $T$72 + $I45 * $U$72) * MAX($J$7:$J41)</f>
        <v>203.44548506306896</v>
      </c>
      <c r="M87" s="51">
        <f>(L87/MAX($J$7:$J41)) - $J45</f>
        <v>-0.16774698249901049</v>
      </c>
      <c r="N87" s="51">
        <f t="shared" si="7"/>
        <v>2.8139050137523332E-2</v>
      </c>
      <c r="O87" s="52">
        <f t="shared" si="8"/>
        <v>-1.4586694130348738E-2</v>
      </c>
      <c r="P87" s="59">
        <f t="shared" si="9"/>
        <v>-2.1803728147008578E-5</v>
      </c>
      <c r="Q87" s="60">
        <f t="shared" si="10"/>
        <v>-2.1803728147008578E-5</v>
      </c>
      <c r="R87" s="60">
        <f t="shared" si="11"/>
        <v>-1.4586694130348738E-2</v>
      </c>
      <c r="S87" s="60">
        <f t="shared" si="12"/>
        <v>-7.7766630390997248E-4</v>
      </c>
      <c r="T87" s="60">
        <f t="shared" si="13"/>
        <v>-9.201173278037619E-3</v>
      </c>
      <c r="U87" s="60">
        <f t="shared" si="14"/>
        <v>-4.070029254108268E-4</v>
      </c>
      <c r="V87" s="60">
        <f t="shared" si="15"/>
        <v>-1.3503775632380645E-2</v>
      </c>
      <c r="W87" s="46">
        <f t="shared" si="16"/>
        <v>-9.4469474111082464E-7</v>
      </c>
    </row>
    <row r="88" spans="12:23" ht="21" x14ac:dyDescent="0.4">
      <c r="L88" s="50">
        <f>($B46 * $N$72 + $C46 * $O$72 + $D46 * $P$72 + $E46 * $Q$72 + $F46 * $R$72 + $G46 * $S$72 + $H46 * $T$72 + $I46 * $U$72) * MAX($J$7:$J42)</f>
        <v>175.87805188199391</v>
      </c>
      <c r="M88" s="51">
        <f>(L88/MAX($J$7:$J42)) - $J46</f>
        <v>-0.21586425759653233</v>
      </c>
      <c r="N88" s="51">
        <f t="shared" si="7"/>
        <v>4.6597377707702066E-2</v>
      </c>
      <c r="O88" s="52">
        <f t="shared" si="8"/>
        <v>-1.8770805008394117E-2</v>
      </c>
      <c r="P88" s="59">
        <f t="shared" si="9"/>
        <v>-2.8643140908027644E-5</v>
      </c>
      <c r="Q88" s="60">
        <f t="shared" si="10"/>
        <v>-1.9095427272018428E-5</v>
      </c>
      <c r="R88" s="60">
        <f t="shared" si="11"/>
        <v>-1.8770805008394117E-2</v>
      </c>
      <c r="S88" s="60">
        <f t="shared" si="12"/>
        <v>-2.0050198635619351E-4</v>
      </c>
      <c r="T88" s="60">
        <f t="shared" si="13"/>
        <v>-1.4016043617661528E-2</v>
      </c>
      <c r="U88" s="60">
        <f t="shared" si="14"/>
        <v>-2.8643140908027646E-4</v>
      </c>
      <c r="V88" s="60">
        <f t="shared" si="15"/>
        <v>-1.33667990904129E-2</v>
      </c>
      <c r="W88" s="46">
        <f t="shared" si="16"/>
        <v>-2.3869284090023035E-6</v>
      </c>
    </row>
    <row r="89" spans="12:23" ht="21" x14ac:dyDescent="0.4">
      <c r="L89" s="50">
        <f>($B47 * $N$72 + $C47 * $O$72 + $D47 * $P$72 + $E47 * $Q$72 + $F47 * $R$72 + $G47 * $S$72 + $H47 * $T$72 + $I47 * $U$72) * MAX($J$7:$J43)</f>
        <v>207.17973720608575</v>
      </c>
      <c r="M89" s="51">
        <f>(L89/MAX($J$7:$J43)) - $J47</f>
        <v>-0.21358306572854652</v>
      </c>
      <c r="N89" s="51">
        <f t="shared" si="7"/>
        <v>4.5617725966004621E-2</v>
      </c>
      <c r="O89" s="52">
        <f t="shared" si="8"/>
        <v>-1.8572440498134481E-2</v>
      </c>
      <c r="P89" s="59">
        <f t="shared" si="9"/>
        <v>-3.4250697091995353E-5</v>
      </c>
      <c r="Q89" s="60">
        <f t="shared" si="10"/>
        <v>-1.7125348545997676E-5</v>
      </c>
      <c r="R89" s="60">
        <f t="shared" si="11"/>
        <v>-1.7236663311546663E-2</v>
      </c>
      <c r="S89" s="60">
        <f t="shared" si="12"/>
        <v>-8.5626742729988382E-6</v>
      </c>
      <c r="T89" s="60">
        <f t="shared" si="13"/>
        <v>-1.0437899938785584E-2</v>
      </c>
      <c r="U89" s="60">
        <f t="shared" si="14"/>
        <v>-6.0794987338291752E-4</v>
      </c>
      <c r="V89" s="60">
        <f t="shared" si="15"/>
        <v>-1.8572440498134481E-2</v>
      </c>
      <c r="W89" s="46">
        <f t="shared" si="16"/>
        <v>-1.7125348545997679E-6</v>
      </c>
    </row>
    <row r="90" spans="12:23" ht="21" x14ac:dyDescent="0.4">
      <c r="L90" s="50">
        <f>($B48 * $N$72 + $C48 * $O$72 + $D48 * $P$72 + $E48 * $Q$72 + $F48 * $R$72 + $G48 * $S$72 + $H48 * $T$72 + $I48 * $U$72) * MAX($J$7:$J44)</f>
        <v>169.74349604547703</v>
      </c>
      <c r="M90" s="51">
        <f>(L90/MAX($J$7:$J44)) - $J48</f>
        <v>-0.31331565905134423</v>
      </c>
      <c r="N90" s="51">
        <f t="shared" si="7"/>
        <v>9.8166702206778186E-2</v>
      </c>
      <c r="O90" s="52">
        <f t="shared" si="8"/>
        <v>-2.7244839917508194E-2</v>
      </c>
      <c r="P90" s="59">
        <f t="shared" si="9"/>
        <v>-6.7337716059090934E-6</v>
      </c>
      <c r="Q90" s="60">
        <f t="shared" si="10"/>
        <v>-2.0201314817727282E-5</v>
      </c>
      <c r="R90" s="60">
        <f t="shared" si="11"/>
        <v>-1.3191458575975914E-2</v>
      </c>
      <c r="S90" s="60">
        <f t="shared" si="12"/>
        <v>-3.3668858029545475E-5</v>
      </c>
      <c r="T90" s="60">
        <f t="shared" si="13"/>
        <v>-3.6227691239790923E-3</v>
      </c>
      <c r="U90" s="60">
        <f t="shared" si="14"/>
        <v>-7.4071487665000032E-5</v>
      </c>
      <c r="V90" s="60">
        <f t="shared" si="15"/>
        <v>-2.7244839917508194E-2</v>
      </c>
      <c r="W90" s="46">
        <f t="shared" si="16"/>
        <v>-2.8281840744818198E-6</v>
      </c>
    </row>
    <row r="91" spans="12:23" ht="21" x14ac:dyDescent="0.4">
      <c r="L91" s="50">
        <f>($B49 * $N$72 + $C49 * $O$72 + $D49 * $P$72 + $E49 * $Q$72 + $F49 * $R$72 + $G49 * $S$72 + $H49 * $T$72 + $I49 * $U$72) * MAX($J$7:$J45)</f>
        <v>166.42380399848284</v>
      </c>
      <c r="M91" s="51">
        <f>(L91/MAX($J$7:$J45)) - $J49</f>
        <v>-0.31926294956785595</v>
      </c>
      <c r="N91" s="51">
        <f t="shared" si="7"/>
        <v>0.10192883096676733</v>
      </c>
      <c r="O91" s="52">
        <f t="shared" si="8"/>
        <v>-2.776199561459617E-2</v>
      </c>
      <c r="P91" s="59">
        <f t="shared" si="9"/>
        <v>-3.9360107204058845E-5</v>
      </c>
      <c r="Q91" s="60">
        <f t="shared" si="10"/>
        <v>-2.6240071469372561E-5</v>
      </c>
      <c r="R91" s="60">
        <f t="shared" si="11"/>
        <v>-2.5216708682067032E-2</v>
      </c>
      <c r="S91" s="60">
        <f t="shared" si="12"/>
        <v>-7.872021440811769E-5</v>
      </c>
      <c r="T91" s="60">
        <f t="shared" si="13"/>
        <v>-2.776199561459617E-2</v>
      </c>
      <c r="U91" s="60">
        <f t="shared" si="14"/>
        <v>-1.7843248599173343E-3</v>
      </c>
      <c r="V91" s="60">
        <f t="shared" si="15"/>
        <v>-1.8656690814723889E-2</v>
      </c>
      <c r="W91" s="46">
        <f t="shared" si="16"/>
        <v>-1.8366845250256416E-6</v>
      </c>
    </row>
    <row r="92" spans="12:23" ht="21" x14ac:dyDescent="0.4">
      <c r="L92" s="50">
        <f>($B50 * $N$72 + $C50 * $O$72 + $D50 * $P$72 + $E50 * $Q$72 + $F50 * $R$72 + $G50 * $S$72 + $H50 * $T$72 + $I50 * $U$72) * MAX($J$7:$J46)</f>
        <v>154.7976120162933</v>
      </c>
      <c r="M92" s="51">
        <f>(L92/MAX($J$7:$J46)) - $J50</f>
        <v>-0.33948241388470735</v>
      </c>
      <c r="N92" s="51">
        <f t="shared" si="7"/>
        <v>0.11524830933698774</v>
      </c>
      <c r="O92" s="52">
        <f t="shared" si="8"/>
        <v>-2.9520209903018031E-2</v>
      </c>
      <c r="P92" s="59">
        <f t="shared" si="9"/>
        <v>-1.5030656773430768E-5</v>
      </c>
      <c r="Q92" s="60">
        <f t="shared" si="10"/>
        <v>-1.5030656773430768E-5</v>
      </c>
      <c r="R92" s="60">
        <f t="shared" si="11"/>
        <v>-2.9520209903018031E-2</v>
      </c>
      <c r="S92" s="60">
        <f t="shared" si="12"/>
        <v>-2.3447824566551999E-3</v>
      </c>
      <c r="T92" s="60">
        <f t="shared" si="13"/>
        <v>-2.9911006979127228E-3</v>
      </c>
      <c r="U92" s="60">
        <f t="shared" si="14"/>
        <v>0</v>
      </c>
      <c r="V92" s="60">
        <f t="shared" si="15"/>
        <v>-1.7585868424913997E-2</v>
      </c>
      <c r="W92" s="46">
        <f t="shared" si="16"/>
        <v>-1.6082802747570923E-5</v>
      </c>
    </row>
    <row r="93" spans="12:23" ht="21" x14ac:dyDescent="0.4">
      <c r="L93" s="50">
        <f>($B51 * $N$72 + $C51 * $O$72 + $D51 * $P$72 + $E51 * $Q$72 + $F51 * $R$72 + $G51 * $S$72 + $H51 * $T$72 + $I51 * $U$72) * MAX($J$7:$J47)</f>
        <v>160.44393448700129</v>
      </c>
      <c r="M93" s="51">
        <f>(L93/MAX($J$7:$J47)) - $J51</f>
        <v>-0.34531489654434555</v>
      </c>
      <c r="N93" s="51">
        <f t="shared" si="7"/>
        <v>0.11924237777543208</v>
      </c>
      <c r="O93" s="52">
        <f t="shared" si="8"/>
        <v>-3.0027382308203961E-2</v>
      </c>
      <c r="P93" s="59">
        <f t="shared" si="9"/>
        <v>-3.0239055698090596E-5</v>
      </c>
      <c r="Q93" s="60">
        <f t="shared" si="10"/>
        <v>-3.0239055698090596E-5</v>
      </c>
      <c r="R93" s="60">
        <f t="shared" si="11"/>
        <v>-3.0027382308203961E-2</v>
      </c>
      <c r="S93" s="60">
        <f t="shared" si="12"/>
        <v>-4.5358583547135886E-3</v>
      </c>
      <c r="T93" s="60">
        <f t="shared" si="13"/>
        <v>-8.8902823752386347E-3</v>
      </c>
      <c r="U93" s="60">
        <f t="shared" si="14"/>
        <v>-2.4191244558472477E-4</v>
      </c>
      <c r="V93" s="60">
        <f t="shared" si="15"/>
        <v>-1.8702855949269036E-2</v>
      </c>
      <c r="W93" s="46">
        <f t="shared" si="16"/>
        <v>-3.174892590340159E-6</v>
      </c>
    </row>
    <row r="94" spans="12:23" ht="21" x14ac:dyDescent="0.4">
      <c r="L94" s="50">
        <f>($B52 * $N$72 + $C52 * $O$72 + $D52 * $P$72 + $E52 * $Q$72 + $F52 * $R$72 + $G52 * $S$72 + $H52 * $T$72 + $I52 * $U$72) * MAX($J$7:$J48)</f>
        <v>208.8279159233023</v>
      </c>
      <c r="M94" s="51">
        <f>(L94/MAX($J$7:$J48)) - $J52</f>
        <v>-0.27160362448121339</v>
      </c>
      <c r="N94" s="51">
        <f t="shared" si="7"/>
        <v>7.3768528831331975E-2</v>
      </c>
      <c r="O94" s="52">
        <f t="shared" si="8"/>
        <v>-2.361770647662725E-2</v>
      </c>
      <c r="P94" s="59">
        <f t="shared" si="9"/>
        <v>-4.4986107574528095E-5</v>
      </c>
      <c r="Q94" s="60">
        <f t="shared" si="10"/>
        <v>-2.2493053787264047E-5</v>
      </c>
      <c r="R94" s="60">
        <f t="shared" si="11"/>
        <v>-2.2189397561135984E-2</v>
      </c>
      <c r="S94" s="60">
        <f t="shared" si="12"/>
        <v>-3.8238191438348879E-4</v>
      </c>
      <c r="T94" s="60">
        <f t="shared" si="13"/>
        <v>-1.5643918909042147E-2</v>
      </c>
      <c r="U94" s="60">
        <f t="shared" si="14"/>
        <v>-5.0609371021344111E-4</v>
      </c>
      <c r="V94" s="60">
        <f t="shared" si="15"/>
        <v>-2.361770647662725E-2</v>
      </c>
      <c r="W94" s="46">
        <f t="shared" si="16"/>
        <v>-2.4796061590092275E-6</v>
      </c>
    </row>
    <row r="95" spans="12:23" ht="21" x14ac:dyDescent="0.4">
      <c r="L95" s="50">
        <f>($B53 * $N$72 + $C53 * $O$72 + $D53 * $P$72 + $E53 * $Q$72 + $F53 * $R$72 + $G53 * $S$72 + $H53 * $T$72 + $I53 * $U$72) * MAX($J$7:$J49)</f>
        <v>162.3664763398923</v>
      </c>
      <c r="M95" s="51">
        <f>(L95/MAX($J$7:$J49)) - $J53</f>
        <v>-0.45675395419149162</v>
      </c>
      <c r="N95" s="51">
        <f t="shared" si="7"/>
        <v>0.20862417466956323</v>
      </c>
      <c r="O95" s="52">
        <f t="shared" si="8"/>
        <v>-3.9717735147086229E-2</v>
      </c>
      <c r="P95" s="59">
        <f t="shared" si="9"/>
        <v>-3.9363463971344128E-5</v>
      </c>
      <c r="Q95" s="60">
        <f t="shared" si="10"/>
        <v>-5.9045195957016199E-5</v>
      </c>
      <c r="R95" s="60">
        <f t="shared" si="11"/>
        <v>-3.9717735147086229E-2</v>
      </c>
      <c r="S95" s="60">
        <f t="shared" si="12"/>
        <v>-2.0665818584955672E-3</v>
      </c>
      <c r="T95" s="60">
        <f t="shared" si="13"/>
        <v>-3.2711038560186971E-2</v>
      </c>
      <c r="U95" s="60">
        <f t="shared" si="14"/>
        <v>-1.3383577750257004E-3</v>
      </c>
      <c r="V95" s="60">
        <f t="shared" si="15"/>
        <v>-2.3932986094577231E-2</v>
      </c>
      <c r="W95" s="46">
        <f t="shared" si="16"/>
        <v>-1.5095653481205319E-6</v>
      </c>
    </row>
    <row r="96" spans="12:23" ht="21" x14ac:dyDescent="0.4">
      <c r="L96" s="50">
        <f>($B54 * $N$72 + $C54 * $O$72 + $D54 * $P$72 + $E54 * $Q$72 + $F54 * $R$72 + $G54 * $S$72 + $H54 * $T$72 + $I54 * $U$72) * MAX($J$7:$J50)</f>
        <v>202.06309356687873</v>
      </c>
      <c r="M96" s="51">
        <f>(L96/MAX($J$7:$J50)) - $J54</f>
        <v>-0.47380331553586302</v>
      </c>
      <c r="N96" s="51">
        <f t="shared" si="7"/>
        <v>0.22448958181277659</v>
      </c>
      <c r="O96" s="52">
        <f t="shared" si="8"/>
        <v>-4.1200288307466353E-2</v>
      </c>
      <c r="P96" s="59">
        <f t="shared" si="9"/>
        <v>-6.8695770416784247E-5</v>
      </c>
      <c r="Q96" s="60">
        <f t="shared" si="10"/>
        <v>-5.1521827812588182E-5</v>
      </c>
      <c r="R96" s="60">
        <f t="shared" si="11"/>
        <v>-3.4262015495371147E-2</v>
      </c>
      <c r="S96" s="60">
        <f t="shared" si="12"/>
        <v>-3.2115272669846636E-3</v>
      </c>
      <c r="T96" s="60">
        <f t="shared" si="13"/>
        <v>-3.178896776036691E-2</v>
      </c>
      <c r="U96" s="60">
        <f t="shared" si="14"/>
        <v>-1.5284808917734494E-3</v>
      </c>
      <c r="V96" s="60">
        <f t="shared" si="15"/>
        <v>-4.1200288307466353E-2</v>
      </c>
      <c r="W96" s="46">
        <f t="shared" si="16"/>
        <v>-3.9705871434081396E-6</v>
      </c>
    </row>
    <row r="97" spans="11:24" ht="21" x14ac:dyDescent="0.4">
      <c r="L97" s="50">
        <f>($B55 * $N$72 + $C55 * $O$72 + $D55 * $P$72 + $E55 * $Q$72 + $F55 * $R$72 + $G55 * $S$72 + $H55 * $T$72 + $I55 * $U$72) * MAX($J$7:$J51)</f>
        <v>127.47664401294499</v>
      </c>
      <c r="M97" s="51">
        <f>(L97/MAX($J$7:$J51)) - $J55</f>
        <v>-0.7783014886731392</v>
      </c>
      <c r="N97" s="51">
        <f t="shared" si="7"/>
        <v>0.6057532072708246</v>
      </c>
      <c r="O97" s="52">
        <f t="shared" si="8"/>
        <v>-6.7678390319403411E-2</v>
      </c>
      <c r="P97" s="61">
        <f t="shared" si="9"/>
        <v>-5.8406377837672848E-5</v>
      </c>
      <c r="Q97" s="62">
        <f t="shared" si="10"/>
        <v>-4.3804783378254636E-5</v>
      </c>
      <c r="R97" s="62">
        <f t="shared" si="11"/>
        <v>-2.9100977757620498E-2</v>
      </c>
      <c r="S97" s="62">
        <f t="shared" si="12"/>
        <v>-1.6645817683736761E-3</v>
      </c>
      <c r="T97" s="62">
        <f t="shared" si="13"/>
        <v>-6.7678390319403411E-2</v>
      </c>
      <c r="U97" s="62">
        <f t="shared" si="14"/>
        <v>-2.8765141085053876E-3</v>
      </c>
      <c r="V97" s="62">
        <f t="shared" si="15"/>
        <v>-4.3994604106227075E-2</v>
      </c>
      <c r="W97" s="63">
        <f t="shared" si="16"/>
        <v>-4.9645421162021931E-6</v>
      </c>
    </row>
    <row r="98" spans="11:24" ht="21" x14ac:dyDescent="0.4">
      <c r="L98" s="27"/>
      <c r="M98" s="39"/>
      <c r="N98" s="39"/>
      <c r="O98" s="39"/>
      <c r="P98" s="21"/>
      <c r="Q98" s="21"/>
      <c r="R98" s="21"/>
      <c r="S98" s="21"/>
      <c r="T98" s="21"/>
      <c r="U98" s="21"/>
      <c r="V98" s="21"/>
      <c r="W98" s="26"/>
    </row>
    <row r="99" spans="11:24" ht="21" x14ac:dyDescent="0.4">
      <c r="L99" s="28" t="s">
        <v>31</v>
      </c>
      <c r="M99" s="21"/>
      <c r="N99" s="7" t="s">
        <v>23</v>
      </c>
      <c r="O99" s="21"/>
      <c r="P99" s="40" t="s">
        <v>26</v>
      </c>
      <c r="Q99" s="21"/>
      <c r="R99" s="21"/>
      <c r="S99" s="21"/>
      <c r="T99" s="21"/>
      <c r="U99" s="21"/>
      <c r="V99" s="21"/>
      <c r="W99" s="26"/>
    </row>
    <row r="100" spans="11:24" ht="21" x14ac:dyDescent="0.4">
      <c r="L100" s="53">
        <f>1 - ABS(SUM(M75:M97)) / 23</f>
        <v>0.79794737288245665</v>
      </c>
      <c r="M100" s="35"/>
      <c r="N100" s="54">
        <f>GEOMEAN(N75:N97)</f>
        <v>2.4655336318627541E-2</v>
      </c>
      <c r="O100" s="35"/>
      <c r="P100" s="55">
        <f t="shared" ref="P100:W100" si="17">SUM(P75:P97)</f>
        <v>-4.6408615075706628E-4</v>
      </c>
      <c r="Q100" s="55">
        <f t="shared" si="17"/>
        <v>-3.9764090729769405E-4</v>
      </c>
      <c r="R100" s="55">
        <f t="shared" si="17"/>
        <v>-0.33588323961232025</v>
      </c>
      <c r="S100" s="55">
        <f t="shared" si="17"/>
        <v>-1.6552850892684257E-2</v>
      </c>
      <c r="T100" s="55">
        <f t="shared" si="17"/>
        <v>-0.264953802199901</v>
      </c>
      <c r="U100" s="55">
        <f t="shared" si="17"/>
        <v>-1.1824596472661361E-2</v>
      </c>
      <c r="V100" s="55">
        <f t="shared" si="17"/>
        <v>-0.30537467374813948</v>
      </c>
      <c r="W100" s="55">
        <f t="shared" si="17"/>
        <v>-5.1967859651592748E-5</v>
      </c>
    </row>
    <row r="101" spans="11:24" ht="21" x14ac:dyDescent="0.4">
      <c r="K101" s="1"/>
      <c r="L101" s="21"/>
      <c r="M101" s="21"/>
      <c r="N101" s="21"/>
      <c r="O101" s="21"/>
      <c r="P101" s="21"/>
      <c r="Q101" s="21"/>
      <c r="R101" s="21"/>
      <c r="S101" s="21"/>
      <c r="T101" s="21"/>
      <c r="U101" s="39"/>
      <c r="V101" s="39"/>
      <c r="W101" s="39"/>
    </row>
    <row r="102" spans="11:24" ht="21" x14ac:dyDescent="0.3">
      <c r="K102" s="1"/>
      <c r="L102" s="74" t="s">
        <v>28</v>
      </c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</row>
    <row r="103" spans="11:24" ht="21" x14ac:dyDescent="0.4">
      <c r="L103" s="27"/>
      <c r="M103" s="21"/>
      <c r="N103" s="49" t="s">
        <v>11</v>
      </c>
      <c r="O103" s="49" t="s">
        <v>12</v>
      </c>
      <c r="P103" s="49" t="s">
        <v>13</v>
      </c>
      <c r="Q103" s="49" t="s">
        <v>14</v>
      </c>
      <c r="R103" s="49" t="s">
        <v>15</v>
      </c>
      <c r="S103" s="49" t="s">
        <v>16</v>
      </c>
      <c r="T103" s="49" t="s">
        <v>17</v>
      </c>
      <c r="U103" s="49" t="s">
        <v>18</v>
      </c>
      <c r="V103" s="21"/>
      <c r="W103" s="26"/>
    </row>
    <row r="104" spans="11:24" ht="21" x14ac:dyDescent="0.4">
      <c r="L104" s="27"/>
      <c r="M104" s="21"/>
      <c r="N104" s="48">
        <f t="shared" ref="N104:U104" si="18">N72 - (P100*$M$5)</f>
        <v>0.21000928172301514</v>
      </c>
      <c r="O104" s="48">
        <f t="shared" si="18"/>
        <v>0.19000795281814595</v>
      </c>
      <c r="P104" s="48">
        <f t="shared" si="18"/>
        <v>0.1367176647922464</v>
      </c>
      <c r="Q104" s="48">
        <f t="shared" si="18"/>
        <v>5.3310570178536857E-3</v>
      </c>
      <c r="R104" s="48">
        <f t="shared" si="18"/>
        <v>2.029907604399802E-2</v>
      </c>
      <c r="S104" s="48">
        <f t="shared" si="18"/>
        <v>2.0236491929453228E-2</v>
      </c>
      <c r="T104" s="48">
        <f t="shared" si="18"/>
        <v>0.23610749347496279</v>
      </c>
      <c r="U104" s="48">
        <f t="shared" si="18"/>
        <v>0.14000103935719305</v>
      </c>
      <c r="V104" s="21"/>
      <c r="W104" s="26"/>
    </row>
    <row r="105" spans="11:24" ht="21" x14ac:dyDescent="0.4">
      <c r="L105" s="27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6"/>
    </row>
    <row r="106" spans="11:24" ht="21" x14ac:dyDescent="0.4">
      <c r="L106" s="49" t="s">
        <v>21</v>
      </c>
      <c r="M106" s="49" t="s">
        <v>22</v>
      </c>
      <c r="N106" s="49" t="s">
        <v>27</v>
      </c>
      <c r="O106" s="49" t="s">
        <v>24</v>
      </c>
      <c r="P106" s="75" t="s">
        <v>48</v>
      </c>
      <c r="Q106" s="75"/>
      <c r="R106" s="75"/>
      <c r="S106" s="75"/>
      <c r="T106" s="75"/>
      <c r="U106" s="75"/>
      <c r="V106" s="75"/>
      <c r="W106" s="75"/>
      <c r="X106" s="3"/>
    </row>
    <row r="107" spans="11:24" ht="21" x14ac:dyDescent="0.4">
      <c r="L107" s="50">
        <f>($B33 * $N$104 + $C33 * $O$104 + $D33 * $P$104 + $E33 * $Q$104 + $F33 * $R$104 + $G33 * $S$104 + $H33 * $T$104 + $I33 * $U$104) * MAX($J$7:$J29)</f>
        <v>126.51956801400726</v>
      </c>
      <c r="M107" s="51">
        <f>(L107/MAX($J$7:$J29)) - $J33</f>
        <v>0.10699055306783871</v>
      </c>
      <c r="N107" s="51">
        <f t="shared" ref="N107:N129" si="19">M107*M107</f>
        <v>1.1446978445762011E-2</v>
      </c>
      <c r="O107" s="52">
        <f t="shared" ref="O107:O129" si="20">2*M107/COUNT($B$7:$B$29)</f>
        <v>9.303526353725106E-3</v>
      </c>
      <c r="P107" s="56">
        <f t="shared" ref="P107:P129" si="21">$O107*B33</f>
        <v>4.5538552881669639E-6</v>
      </c>
      <c r="Q107" s="57">
        <f t="shared" ref="Q107:Q129" si="22">$O107*C33</f>
        <v>4.5538552881669639E-6</v>
      </c>
      <c r="R107" s="57">
        <f t="shared" ref="R107:R129" si="23">$O107*D33</f>
        <v>8.8208176931794079E-3</v>
      </c>
      <c r="S107" s="57">
        <f t="shared" ref="S107:S129" si="24">$O107*E33</f>
        <v>1.366156586450089E-4</v>
      </c>
      <c r="T107" s="57">
        <f t="shared" ref="T107:T129" si="25">$O107*F33</f>
        <v>9.303526353725106E-3</v>
      </c>
      <c r="U107" s="57">
        <f t="shared" ref="U107:U129" si="26">$O107*G33</f>
        <v>2.1858505383201421E-4</v>
      </c>
      <c r="V107" s="57">
        <f t="shared" ref="V107:V129" si="27">$O107*H33</f>
        <v>2.7323131729001782E-3</v>
      </c>
      <c r="W107" s="58">
        <f t="shared" ref="W107:W129" si="28">$O107*I33</f>
        <v>1.3206180335684192E-6</v>
      </c>
      <c r="X107" s="3"/>
    </row>
    <row r="108" spans="11:24" ht="21" x14ac:dyDescent="0.4">
      <c r="L108" s="50">
        <f>($B34 * $N$104 + $C34 * $O$104 + $D34 * $P$104 + $E34 * $Q$104 + $F34 * $R$104 + $G34 * $S$104 + $H34 * $T$104 + $I34 * $U$104) * MAX($J$7:$J30)</f>
        <v>170.13754808468721</v>
      </c>
      <c r="M108" s="51">
        <f>(L108/MAX($J$7:$J30)) - $J34</f>
        <v>0.14806530101684731</v>
      </c>
      <c r="N108" s="51">
        <f t="shared" si="19"/>
        <v>2.1923333365209605E-2</v>
      </c>
      <c r="O108" s="52">
        <f t="shared" si="20"/>
        <v>1.2875243566682374E-2</v>
      </c>
      <c r="P108" s="59">
        <f t="shared" si="21"/>
        <v>1.32871450636557E-5</v>
      </c>
      <c r="Q108" s="60">
        <f t="shared" si="22"/>
        <v>6.64357253182785E-6</v>
      </c>
      <c r="R108" s="60">
        <f t="shared" si="23"/>
        <v>1.2875243566682374E-2</v>
      </c>
      <c r="S108" s="60">
        <f t="shared" si="24"/>
        <v>3.8532720684601534E-4</v>
      </c>
      <c r="T108" s="60">
        <f t="shared" si="25"/>
        <v>7.0222561661420387E-3</v>
      </c>
      <c r="U108" s="60">
        <f t="shared" si="26"/>
        <v>1.195843055729013E-4</v>
      </c>
      <c r="V108" s="60">
        <f t="shared" si="27"/>
        <v>8.0387227635116982E-3</v>
      </c>
      <c r="W108" s="46">
        <f t="shared" si="28"/>
        <v>2.3252503861397475E-6</v>
      </c>
      <c r="X108" s="3"/>
    </row>
    <row r="109" spans="11:24" ht="21" x14ac:dyDescent="0.4">
      <c r="L109" s="50">
        <f>($B35 * $N$104 + $C35 * $O$104 + $D35 * $P$104 + $E35 * $Q$104 + $F35 * $R$104 + $G35 * $S$104 + $H35 * $T$104 + $I35 * $U$104) * MAX($J$7:$J31)</f>
        <v>153.20218262426596</v>
      </c>
      <c r="M109" s="51">
        <f>(L109/MAX($J$7:$J31)) - $J35</f>
        <v>2.296031760741904E-2</v>
      </c>
      <c r="N109" s="51">
        <f t="shared" si="19"/>
        <v>5.2717618463355678E-4</v>
      </c>
      <c r="O109" s="52">
        <f t="shared" si="20"/>
        <v>1.9965493571668731E-3</v>
      </c>
      <c r="P109" s="59">
        <f t="shared" si="21"/>
        <v>1.028618937231774E-6</v>
      </c>
      <c r="Q109" s="60">
        <f t="shared" si="22"/>
        <v>1.028618937231774E-6</v>
      </c>
      <c r="R109" s="60">
        <f t="shared" si="23"/>
        <v>1.9831773109828602E-3</v>
      </c>
      <c r="S109" s="60">
        <f t="shared" si="24"/>
        <v>6.6860230920065303E-5</v>
      </c>
      <c r="T109" s="60">
        <f t="shared" si="25"/>
        <v>1.9965493571668731E-3</v>
      </c>
      <c r="U109" s="60">
        <f t="shared" si="26"/>
        <v>4.628785217542983E-5</v>
      </c>
      <c r="V109" s="60">
        <f t="shared" si="27"/>
        <v>9.257570435085965E-4</v>
      </c>
      <c r="W109" s="46">
        <f t="shared" si="28"/>
        <v>8.2247010063780263E-8</v>
      </c>
    </row>
    <row r="110" spans="11:24" ht="21" x14ac:dyDescent="0.4">
      <c r="L110" s="50">
        <f>($B36 * $N$104 + $C36 * $O$104 + $D36 * $P$104 + $E36 * $Q$104 + $F36 * $R$104 + $G36 * $S$104 + $H36 * $T$104 + $I36 * $U$104) * MAX($J$7:$J32)</f>
        <v>138.0044705549596</v>
      </c>
      <c r="M110" s="51">
        <f>(L110/MAX($J$7:$J32)) - $J36</f>
        <v>-3.8079181643548538E-2</v>
      </c>
      <c r="N110" s="51">
        <f t="shared" si="19"/>
        <v>1.450024074642364E-3</v>
      </c>
      <c r="O110" s="52">
        <f t="shared" si="20"/>
        <v>-3.3112331863955251E-3</v>
      </c>
      <c r="P110" s="59">
        <f t="shared" si="21"/>
        <v>-1.7041858910939401E-6</v>
      </c>
      <c r="Q110" s="60">
        <f t="shared" si="22"/>
        <v>-1.7041858910939401E-6</v>
      </c>
      <c r="R110" s="60">
        <f t="shared" si="23"/>
        <v>-3.3112331863955251E-3</v>
      </c>
      <c r="S110" s="60">
        <f t="shared" si="24"/>
        <v>-1.9427719158470914E-4</v>
      </c>
      <c r="T110" s="60">
        <f t="shared" si="25"/>
        <v>-2.3841560616404216E-3</v>
      </c>
      <c r="U110" s="60">
        <f t="shared" si="26"/>
        <v>-1.4655998663407882E-4</v>
      </c>
      <c r="V110" s="60">
        <f t="shared" si="27"/>
        <v>-1.2236054698054489E-3</v>
      </c>
      <c r="W110" s="46">
        <f t="shared" si="28"/>
        <v>-2.5562788366409095E-7</v>
      </c>
    </row>
    <row r="111" spans="11:24" ht="21" x14ac:dyDescent="0.4">
      <c r="L111" s="50">
        <f>($B37 * $N$104 + $C37 * $O$104 + $D37 * $P$104 + $E37 * $Q$104 + $F37 * $R$104 + $G37 * $S$104 + $H37 * $T$104 + $I37 * $U$104) * MAX($J$7:$J33)</f>
        <v>142.15993589385309</v>
      </c>
      <c r="M111" s="51">
        <f>(L111/MAX($J$7:$J33)) - $J37</f>
        <v>-3.1026198445472886E-2</v>
      </c>
      <c r="N111" s="51">
        <f t="shared" si="19"/>
        <v>9.6262498997786415E-4</v>
      </c>
      <c r="O111" s="52">
        <f t="shared" si="20"/>
        <v>-2.6979302996063379E-3</v>
      </c>
      <c r="P111" s="59">
        <f t="shared" si="21"/>
        <v>-2.7210593036876836E-6</v>
      </c>
      <c r="Q111" s="60">
        <f t="shared" si="22"/>
        <v>-1.3605296518438418E-6</v>
      </c>
      <c r="R111" s="60">
        <f t="shared" si="23"/>
        <v>-2.6979302996063379E-3</v>
      </c>
      <c r="S111" s="60">
        <f t="shared" si="24"/>
        <v>-2.0680050708026391E-4</v>
      </c>
      <c r="T111" s="60">
        <f t="shared" si="25"/>
        <v>-5.9319092820391494E-4</v>
      </c>
      <c r="U111" s="60">
        <f t="shared" si="26"/>
        <v>-9.5237075629068912E-6</v>
      </c>
      <c r="V111" s="60">
        <f t="shared" si="27"/>
        <v>-1.2027082122299561E-3</v>
      </c>
      <c r="W111" s="46">
        <f t="shared" si="28"/>
        <v>-2.3128379412083668E-7</v>
      </c>
    </row>
    <row r="112" spans="11:24" ht="21" x14ac:dyDescent="0.4">
      <c r="L112" s="50">
        <f>($B38 * $N$104 + $C38 * $O$104 + $D38 * $P$104 + $E38 * $Q$104 + $F38 * $R$104 + $G38 * $S$104 + $H38 * $T$104 + $I38 * $U$104) * MAX($J$7:$J34)</f>
        <v>148.71171979898875</v>
      </c>
      <c r="M112" s="51">
        <f>(L112/MAX($J$7:$J34)) - $J38</f>
        <v>-5.2675269914802147E-2</v>
      </c>
      <c r="N112" s="51">
        <f t="shared" si="19"/>
        <v>2.7746840605972602E-3</v>
      </c>
      <c r="O112" s="52">
        <f t="shared" si="20"/>
        <v>-4.5804582534610559E-3</v>
      </c>
      <c r="P112" s="59">
        <f t="shared" si="21"/>
        <v>-4.617397432924451E-6</v>
      </c>
      <c r="Q112" s="60">
        <f t="shared" si="22"/>
        <v>-2.3086987164622255E-6</v>
      </c>
      <c r="R112" s="60">
        <f t="shared" si="23"/>
        <v>-4.5804582534610559E-3</v>
      </c>
      <c r="S112" s="60">
        <f t="shared" si="24"/>
        <v>-1.3621322427127133E-4</v>
      </c>
      <c r="T112" s="60">
        <f t="shared" si="25"/>
        <v>-1.8885155500661006E-3</v>
      </c>
      <c r="U112" s="60">
        <f t="shared" si="26"/>
        <v>-1.1081753839018684E-4</v>
      </c>
      <c r="V112" s="60">
        <f t="shared" si="27"/>
        <v>-2.1840289857732657E-3</v>
      </c>
      <c r="W112" s="46">
        <f t="shared" si="28"/>
        <v>-2.3086987164622257E-7</v>
      </c>
    </row>
    <row r="113" spans="12:23" ht="21" x14ac:dyDescent="0.4">
      <c r="L113" s="50">
        <f>($B39 * $N$104 + $C39 * $O$104 + $D39 * $P$104 + $E39 * $Q$104 + $F39 * $R$104 + $G39 * $S$104 + $H39 * $T$104 + $I39 * $U$104) * MAX($J$7:$J35)</f>
        <v>145.3256582117541</v>
      </c>
      <c r="M113" s="51">
        <f>(L113/MAX($J$7:$J35)) - $J39</f>
        <v>-0.12812929006651458</v>
      </c>
      <c r="N113" s="51">
        <f t="shared" si="19"/>
        <v>1.641711497294903E-2</v>
      </c>
      <c r="O113" s="52">
        <f t="shared" si="20"/>
        <v>-1.1141677397088224E-2</v>
      </c>
      <c r="P113" s="59">
        <f t="shared" si="21"/>
        <v>-1.3938712339976928E-5</v>
      </c>
      <c r="Q113" s="60">
        <f t="shared" si="22"/>
        <v>-9.2924748933179514E-6</v>
      </c>
      <c r="R113" s="60">
        <f t="shared" si="23"/>
        <v>-9.0508705460916848E-3</v>
      </c>
      <c r="S113" s="60">
        <f t="shared" si="24"/>
        <v>-3.2523662126612829E-5</v>
      </c>
      <c r="T113" s="60">
        <f t="shared" si="25"/>
        <v>-1.1141677397088224E-2</v>
      </c>
      <c r="U113" s="60">
        <f t="shared" si="26"/>
        <v>-7.1552056678548235E-4</v>
      </c>
      <c r="V113" s="60">
        <f t="shared" si="27"/>
        <v>-5.6451784976906559E-3</v>
      </c>
      <c r="W113" s="46">
        <f t="shared" si="28"/>
        <v>-1.115054322024172E-6</v>
      </c>
    </row>
    <row r="114" spans="12:23" ht="21" x14ac:dyDescent="0.4">
      <c r="L114" s="50">
        <f>($B40 * $N$104 + $C40 * $O$104 + $D40 * $P$104 + $E40 * $Q$104 + $F40 * $R$104 + $G40 * $S$104 + $H40 * $T$104 + $I40 * $U$104) * MAX($J$7:$J36)</f>
        <v>173.79913817549814</v>
      </c>
      <c r="M114" s="51">
        <f>(L114/MAX($J$7:$J36)) - $J40</f>
        <v>-8.0349324912177167E-2</v>
      </c>
      <c r="N114" s="51">
        <f t="shared" si="19"/>
        <v>6.4560140138426141E-3</v>
      </c>
      <c r="O114" s="52">
        <f t="shared" si="20"/>
        <v>-6.9868978184501884E-3</v>
      </c>
      <c r="P114" s="59">
        <f t="shared" si="21"/>
        <v>-7.1844707644732007E-6</v>
      </c>
      <c r="Q114" s="60">
        <f t="shared" si="22"/>
        <v>-3.5922353822366004E-6</v>
      </c>
      <c r="R114" s="60">
        <f t="shared" si="23"/>
        <v>-6.9868978184501884E-3</v>
      </c>
      <c r="S114" s="60">
        <f t="shared" si="24"/>
        <v>-1.4728165067170063E-4</v>
      </c>
      <c r="T114" s="60">
        <f t="shared" si="25"/>
        <v>-2.2271859369866922E-3</v>
      </c>
      <c r="U114" s="60">
        <f t="shared" si="26"/>
        <v>-5.0291295351312414E-5</v>
      </c>
      <c r="V114" s="60">
        <f t="shared" si="27"/>
        <v>-4.6878671738187641E-3</v>
      </c>
      <c r="W114" s="46">
        <f t="shared" si="28"/>
        <v>-4.1310706895720903E-6</v>
      </c>
    </row>
    <row r="115" spans="12:23" ht="21" x14ac:dyDescent="0.4">
      <c r="L115" s="50">
        <f>($B41 * $N$104 + $C41 * $O$104 + $D41 * $P$104 + $E41 * $Q$104 + $F41 * $R$104 + $G41 * $S$104 + $H41 * $T$104 + $I41 * $U$104) * MAX($J$7:$J37)</f>
        <v>205.05249469915461</v>
      </c>
      <c r="M115" s="51">
        <f>(L115/MAX($J$7:$J37)) - $J41</f>
        <v>-9.0343487479731088E-2</v>
      </c>
      <c r="N115" s="51">
        <f t="shared" si="19"/>
        <v>8.1619457300003279E-3</v>
      </c>
      <c r="O115" s="52">
        <f t="shared" si="20"/>
        <v>-7.855955433020095E-3</v>
      </c>
      <c r="P115" s="59">
        <f t="shared" si="21"/>
        <v>-7.8285554888092631E-6</v>
      </c>
      <c r="Q115" s="60">
        <f t="shared" si="22"/>
        <v>-3.9142777444046316E-6</v>
      </c>
      <c r="R115" s="60">
        <f t="shared" si="23"/>
        <v>-7.855955433020095E-3</v>
      </c>
      <c r="S115" s="60">
        <f t="shared" si="24"/>
        <v>-6.2237016136033635E-4</v>
      </c>
      <c r="T115" s="60">
        <f t="shared" si="25"/>
        <v>-2.822194253715739E-3</v>
      </c>
      <c r="U115" s="60">
        <f t="shared" si="26"/>
        <v>-2.3485666466427788E-5</v>
      </c>
      <c r="V115" s="60">
        <f t="shared" si="27"/>
        <v>-7.0456999399283364E-3</v>
      </c>
      <c r="W115" s="46">
        <f t="shared" si="28"/>
        <v>-3.4054216376320285E-6</v>
      </c>
    </row>
    <row r="116" spans="12:23" ht="21" x14ac:dyDescent="0.4">
      <c r="L116" s="50">
        <f>($B42 * $N$104 + $C42 * $O$104 + $D42 * $P$104 + $E42 * $Q$104 + $F42 * $R$104 + $G42 * $S$104 + $H42 * $T$104 + $I42 * $U$104) * MAX($J$7:$J38)</f>
        <v>182.56124716206523</v>
      </c>
      <c r="M116" s="51">
        <f>(L116/MAX($J$7:$J38)) - $J42</f>
        <v>-0.15032826580510394</v>
      </c>
      <c r="N116" s="51">
        <f t="shared" si="19"/>
        <v>2.2598587499969985E-2</v>
      </c>
      <c r="O116" s="52">
        <f t="shared" si="20"/>
        <v>-1.30720231134873E-2</v>
      </c>
      <c r="P116" s="59">
        <f t="shared" si="21"/>
        <v>-1.7452634330423632E-5</v>
      </c>
      <c r="Q116" s="60">
        <f t="shared" si="22"/>
        <v>-1.1635089553615753E-5</v>
      </c>
      <c r="R116" s="60">
        <f t="shared" si="23"/>
        <v>-1.1757257993928721E-2</v>
      </c>
      <c r="S116" s="60">
        <f t="shared" si="24"/>
        <v>-1.7452634330423632E-5</v>
      </c>
      <c r="T116" s="60">
        <f t="shared" si="25"/>
        <v>-1.30720231134873E-2</v>
      </c>
      <c r="U116" s="60">
        <f t="shared" si="26"/>
        <v>-5.9338956723440348E-4</v>
      </c>
      <c r="V116" s="60">
        <f t="shared" si="27"/>
        <v>-9.5698611578489568E-3</v>
      </c>
      <c r="W116" s="46">
        <f t="shared" si="28"/>
        <v>-5.0669800007367048E-7</v>
      </c>
    </row>
    <row r="117" spans="12:23" ht="21" x14ac:dyDescent="0.4">
      <c r="L117" s="50">
        <f>($B43 * $N$104 + $C43 * $O$104 + $D43 * $P$104 + $E43 * $Q$104 + $F43 * $R$104 + $G43 * $S$104 + $H43 * $T$104 + $I43 * $U$104) * MAX($J$7:$J39)</f>
        <v>154.9106201955943</v>
      </c>
      <c r="M117" s="51">
        <f>(L117/MAX($J$7:$J39)) - $J43</f>
        <v>-0.19963370400766206</v>
      </c>
      <c r="N117" s="51">
        <f t="shared" si="19"/>
        <v>3.9853615775818828E-2</v>
      </c>
      <c r="O117" s="52">
        <f t="shared" si="20"/>
        <v>-1.7359452522405398E-2</v>
      </c>
      <c r="P117" s="59">
        <f t="shared" si="21"/>
        <v>-8.6451456784887434E-6</v>
      </c>
      <c r="Q117" s="60">
        <f t="shared" si="22"/>
        <v>-2.5935437035466232E-5</v>
      </c>
      <c r="R117" s="60">
        <f t="shared" si="23"/>
        <v>-1.7359452522405398E-2</v>
      </c>
      <c r="S117" s="60">
        <f t="shared" si="24"/>
        <v>-3.4580582713954974E-5</v>
      </c>
      <c r="T117" s="60">
        <f t="shared" si="25"/>
        <v>-8.5327587846683907E-3</v>
      </c>
      <c r="U117" s="60">
        <f t="shared" si="26"/>
        <v>-4.2361213824594846E-4</v>
      </c>
      <c r="V117" s="60">
        <f t="shared" si="27"/>
        <v>-8.9563709229143387E-3</v>
      </c>
      <c r="W117" s="46">
        <f t="shared" si="28"/>
        <v>-6.3350103318953325E-7</v>
      </c>
    </row>
    <row r="118" spans="12:23" ht="21" x14ac:dyDescent="0.4">
      <c r="L118" s="50">
        <f>($B44 * $N$104 + $C44 * $O$104 + $D44 * $P$104 + $E44 * $Q$104 + $F44 * $R$104 + $G44 * $S$104 + $H44 * $T$104 + $I44 * $U$104) * MAX($J$7:$J40)</f>
        <v>213.97262141406372</v>
      </c>
      <c r="M118" s="51">
        <f>(L118/MAX($J$7:$J40)) - $J44</f>
        <v>-9.743891927988918E-2</v>
      </c>
      <c r="N118" s="51">
        <f t="shared" si="19"/>
        <v>9.4943429904327595E-3</v>
      </c>
      <c r="O118" s="52">
        <f t="shared" si="20"/>
        <v>-8.4729495025990583E-3</v>
      </c>
      <c r="P118" s="59">
        <f t="shared" si="21"/>
        <v>-1.723896134811609E-5</v>
      </c>
      <c r="Q118" s="60">
        <f t="shared" si="22"/>
        <v>-1.2929221011087067E-5</v>
      </c>
      <c r="R118" s="60">
        <f t="shared" si="23"/>
        <v>-8.4729495025990583E-3</v>
      </c>
      <c r="S118" s="60">
        <f t="shared" si="24"/>
        <v>-4.7407143707319247E-5</v>
      </c>
      <c r="T118" s="60">
        <f t="shared" si="25"/>
        <v>-6.3697962181288948E-3</v>
      </c>
      <c r="U118" s="60">
        <f t="shared" si="26"/>
        <v>-1.3791169078492872E-4</v>
      </c>
      <c r="V118" s="60">
        <f t="shared" si="27"/>
        <v>-7.8609663747409367E-3</v>
      </c>
      <c r="W118" s="46">
        <f t="shared" si="28"/>
        <v>-1.0774350842572556E-6</v>
      </c>
    </row>
    <row r="119" spans="12:23" ht="21" x14ac:dyDescent="0.4">
      <c r="L119" s="50">
        <f>($B45 * $N$104 + $C45 * $O$104 + $D45 * $P$104 + $E45 * $Q$104 + $F45 * $R$104 + $G45 * $S$104 + $H45 * $T$104 + $I45 * $U$104) * MAX($J$7:$J41)</f>
        <v>212.49519572699191</v>
      </c>
      <c r="M119" s="51">
        <f>(L119/MAX($J$7:$J41)) - $J45</f>
        <v>-0.15200835525740536</v>
      </c>
      <c r="N119" s="51">
        <f t="shared" si="19"/>
        <v>2.3106540068061555E-2</v>
      </c>
      <c r="O119" s="52">
        <f t="shared" si="20"/>
        <v>-1.3218117848470032E-2</v>
      </c>
      <c r="P119" s="59">
        <f t="shared" si="21"/>
        <v>-1.975802368979078E-5</v>
      </c>
      <c r="Q119" s="60">
        <f t="shared" si="22"/>
        <v>-1.975802368979078E-5</v>
      </c>
      <c r="R119" s="60">
        <f t="shared" si="23"/>
        <v>-1.3218117848470032E-2</v>
      </c>
      <c r="S119" s="60">
        <f t="shared" si="24"/>
        <v>-7.0470284493587114E-4</v>
      </c>
      <c r="T119" s="60">
        <f t="shared" si="25"/>
        <v>-8.3378859970917093E-3</v>
      </c>
      <c r="U119" s="60">
        <f t="shared" si="26"/>
        <v>-3.6881644220942793E-4</v>
      </c>
      <c r="V119" s="60">
        <f t="shared" si="27"/>
        <v>-1.223680267187709E-2</v>
      </c>
      <c r="W119" s="46">
        <f t="shared" si="28"/>
        <v>-8.5606007140798437E-7</v>
      </c>
    </row>
    <row r="120" spans="12:23" ht="21" x14ac:dyDescent="0.4">
      <c r="L120" s="50">
        <f>($B46 * $N$104 + $C46 * $O$104 + $D46 * $P$104 + $E46 * $Q$104 + $F46 * $R$104 + $G46 * $S$104 + $H46 * $T$104 + $I46 * $U$104) * MAX($J$7:$J42)</f>
        <v>184.52076236310936</v>
      </c>
      <c r="M120" s="51">
        <f>(L120/MAX($J$7:$J42)) - $J46</f>
        <v>-0.20083345675980979</v>
      </c>
      <c r="N120" s="51">
        <f t="shared" si="19"/>
        <v>4.0334077354094389E-2</v>
      </c>
      <c r="O120" s="52">
        <f t="shared" si="20"/>
        <v>-1.7463778848679112E-2</v>
      </c>
      <c r="P120" s="59">
        <f t="shared" si="21"/>
        <v>-2.664869610683486E-5</v>
      </c>
      <c r="Q120" s="60">
        <f t="shared" si="22"/>
        <v>-1.7765797404556573E-5</v>
      </c>
      <c r="R120" s="60">
        <f t="shared" si="23"/>
        <v>-1.7463778848679112E-2</v>
      </c>
      <c r="S120" s="60">
        <f t="shared" si="24"/>
        <v>-1.8654087274784403E-4</v>
      </c>
      <c r="T120" s="60">
        <f t="shared" si="25"/>
        <v>-1.3040095294944525E-2</v>
      </c>
      <c r="U120" s="60">
        <f t="shared" si="26"/>
        <v>-2.6648696106834863E-4</v>
      </c>
      <c r="V120" s="60">
        <f t="shared" si="27"/>
        <v>-1.2436058183189602E-2</v>
      </c>
      <c r="W120" s="46">
        <f t="shared" si="28"/>
        <v>-2.2207246755695716E-6</v>
      </c>
    </row>
    <row r="121" spans="12:23" ht="21" x14ac:dyDescent="0.4">
      <c r="L121" s="50">
        <f>($B47 * $N$104 + $C47 * $O$104 + $D47 * $P$104 + $E47 * $Q$104 + $F47 * $R$104 + $G47 * $S$104 + $H47 * $T$104 + $I47 * $U$104) * MAX($J$7:$J43)</f>
        <v>215.99337153536953</v>
      </c>
      <c r="M121" s="51">
        <f>(L121/MAX($J$7:$J43)) - $J47</f>
        <v>-0.19825500602544427</v>
      </c>
      <c r="N121" s="51">
        <f t="shared" si="19"/>
        <v>3.930504741414894E-2</v>
      </c>
      <c r="O121" s="52">
        <f t="shared" si="20"/>
        <v>-1.7239565741342978E-2</v>
      </c>
      <c r="P121" s="59">
        <f t="shared" si="21"/>
        <v>-3.1792652358401067E-5</v>
      </c>
      <c r="Q121" s="60">
        <f t="shared" si="22"/>
        <v>-1.5896326179200533E-5</v>
      </c>
      <c r="R121" s="60">
        <f t="shared" si="23"/>
        <v>-1.5999652299365338E-2</v>
      </c>
      <c r="S121" s="60">
        <f t="shared" si="24"/>
        <v>-7.9481630896002667E-6</v>
      </c>
      <c r="T121" s="60">
        <f t="shared" si="25"/>
        <v>-9.6888108062227248E-3</v>
      </c>
      <c r="U121" s="60">
        <f t="shared" si="26"/>
        <v>-5.6431957936161898E-4</v>
      </c>
      <c r="V121" s="60">
        <f t="shared" si="27"/>
        <v>-1.7239565741342978E-2</v>
      </c>
      <c r="W121" s="46">
        <f t="shared" si="28"/>
        <v>-1.5896326179200536E-6</v>
      </c>
    </row>
    <row r="122" spans="12:23" ht="21" x14ac:dyDescent="0.4">
      <c r="L122" s="50">
        <f>($B48 * $N$104 + $C48 * $O$104 + $D48 * $P$104 + $E48 * $Q$104 + $F48 * $R$104 + $G48 * $S$104 + $H48 * $T$104 + $I48 * $U$104) * MAX($J$7:$J44)</f>
        <v>175.53130124558353</v>
      </c>
      <c r="M122" s="51">
        <f>(L122/MAX($J$7:$J44)) - $J48</f>
        <v>-0.30324991087724595</v>
      </c>
      <c r="N122" s="51">
        <f t="shared" si="19"/>
        <v>9.196050844705761E-2</v>
      </c>
      <c r="O122" s="52">
        <f t="shared" si="20"/>
        <v>-2.6369557467586603E-2</v>
      </c>
      <c r="P122" s="59">
        <f t="shared" si="21"/>
        <v>-6.5174388204613444E-6</v>
      </c>
      <c r="Q122" s="60">
        <f t="shared" si="22"/>
        <v>-1.9552316461384037E-5</v>
      </c>
      <c r="R122" s="60">
        <f t="shared" si="23"/>
        <v>-1.2767662649283775E-2</v>
      </c>
      <c r="S122" s="60">
        <f t="shared" si="24"/>
        <v>-3.2587194102306729E-5</v>
      </c>
      <c r="T122" s="60">
        <f t="shared" si="25"/>
        <v>-3.5063820854082037E-3</v>
      </c>
      <c r="U122" s="60">
        <f t="shared" si="26"/>
        <v>-7.1691827025074795E-5</v>
      </c>
      <c r="V122" s="60">
        <f t="shared" si="27"/>
        <v>-2.6369557467586603E-2</v>
      </c>
      <c r="W122" s="46">
        <f t="shared" si="28"/>
        <v>-2.7373243045937655E-6</v>
      </c>
    </row>
    <row r="123" spans="12:23" ht="21" x14ac:dyDescent="0.4">
      <c r="L123" s="50">
        <f>($B49 * $N$104 + $C49 * $O$104 + $D49 * $P$104 + $E49 * $Q$104 + $F49 * $R$104 + $G49 * $S$104 + $H49 * $T$104 + $I49 * $U$104) * MAX($J$7:$J45)</f>
        <v>175.34859897185595</v>
      </c>
      <c r="M123" s="51">
        <f>(L123/MAX($J$7:$J45)) - $J49</f>
        <v>-0.30374156700546795</v>
      </c>
      <c r="N123" s="51">
        <f t="shared" si="19"/>
        <v>9.2258939526937173E-2</v>
      </c>
      <c r="O123" s="52">
        <f t="shared" si="20"/>
        <v>-2.6412310174388519E-2</v>
      </c>
      <c r="P123" s="59">
        <f t="shared" si="21"/>
        <v>-3.7446564519454423E-5</v>
      </c>
      <c r="Q123" s="60">
        <f t="shared" si="22"/>
        <v>-2.4964376346302948E-5</v>
      </c>
      <c r="R123" s="60">
        <f t="shared" si="23"/>
        <v>-2.3990765668797133E-2</v>
      </c>
      <c r="S123" s="60">
        <f t="shared" si="24"/>
        <v>-7.4893129038908847E-5</v>
      </c>
      <c r="T123" s="60">
        <f t="shared" si="25"/>
        <v>-2.6412310174388519E-2</v>
      </c>
      <c r="U123" s="60">
        <f t="shared" si="26"/>
        <v>-1.6975775915486005E-3</v>
      </c>
      <c r="V123" s="60">
        <f t="shared" si="27"/>
        <v>-1.7749671582221394E-2</v>
      </c>
      <c r="W123" s="46">
        <f t="shared" si="28"/>
        <v>-1.7473917235968251E-6</v>
      </c>
    </row>
    <row r="124" spans="12:23" ht="21" x14ac:dyDescent="0.4">
      <c r="L124" s="50">
        <f>($B50 * $N$104 + $C50 * $O$104 + $D50 * $P$104 + $E50 * $Q$104 + $F50 * $R$104 + $G50 * $S$104 + $H50 * $T$104 + $I50 * $U$104) * MAX($J$7:$J46)</f>
        <v>161.07619054242704</v>
      </c>
      <c r="M124" s="51">
        <f>(L124/MAX($J$7:$J46)) - $J50</f>
        <v>-0.32856314688273563</v>
      </c>
      <c r="N124" s="51">
        <f t="shared" si="19"/>
        <v>0.10795374148948611</v>
      </c>
      <c r="O124" s="52">
        <f t="shared" si="20"/>
        <v>-2.8570708424585707E-2</v>
      </c>
      <c r="P124" s="59">
        <f t="shared" si="21"/>
        <v>-1.4547203882171947E-5</v>
      </c>
      <c r="Q124" s="60">
        <f t="shared" si="22"/>
        <v>-1.4547203882171947E-5</v>
      </c>
      <c r="R124" s="60">
        <f t="shared" si="23"/>
        <v>-2.8570708424585707E-2</v>
      </c>
      <c r="S124" s="60">
        <f t="shared" si="24"/>
        <v>-2.2693638056188238E-3</v>
      </c>
      <c r="T124" s="60">
        <f t="shared" si="25"/>
        <v>-2.8948935725522178E-3</v>
      </c>
      <c r="U124" s="60">
        <f t="shared" si="26"/>
        <v>0</v>
      </c>
      <c r="V124" s="60">
        <f t="shared" si="27"/>
        <v>-1.7020228542141178E-2</v>
      </c>
      <c r="W124" s="46">
        <f t="shared" si="28"/>
        <v>-1.5565508153923986E-5</v>
      </c>
    </row>
    <row r="125" spans="12:23" ht="21" x14ac:dyDescent="0.4">
      <c r="L125" s="50">
        <f>($B51 * $N$104 + $C51 * $O$104 + $D51 * $P$104 + $E51 * $Q$104 + $F51 * $R$104 + $G51 * $S$104 + $H51 * $T$104 + $I51 * $U$104) * MAX($J$7:$J47)</f>
        <v>167.42594120801482</v>
      </c>
      <c r="M125" s="51">
        <f>(L125/MAX($J$7:$J47)) - $J51</f>
        <v>-0.33317227615997419</v>
      </c>
      <c r="N125" s="51">
        <f t="shared" si="19"/>
        <v>0.11100376560161811</v>
      </c>
      <c r="O125" s="52">
        <f t="shared" si="20"/>
        <v>-2.8971502274780365E-2</v>
      </c>
      <c r="P125" s="59">
        <f t="shared" si="21"/>
        <v>-2.9175732401591507E-5</v>
      </c>
      <c r="Q125" s="60">
        <f t="shared" si="22"/>
        <v>-2.9175732401591507E-5</v>
      </c>
      <c r="R125" s="60">
        <f t="shared" si="23"/>
        <v>-2.8971502274780365E-2</v>
      </c>
      <c r="S125" s="60">
        <f t="shared" si="24"/>
        <v>-4.3763598602387255E-3</v>
      </c>
      <c r="T125" s="60">
        <f t="shared" si="25"/>
        <v>-8.5776653260679018E-3</v>
      </c>
      <c r="U125" s="60">
        <f t="shared" si="26"/>
        <v>-2.3340585921273206E-4</v>
      </c>
      <c r="V125" s="60">
        <f t="shared" si="27"/>
        <v>-1.8045190490384347E-2</v>
      </c>
      <c r="W125" s="46">
        <f t="shared" si="28"/>
        <v>-3.0632509673709535E-6</v>
      </c>
    </row>
    <row r="126" spans="12:23" ht="21" x14ac:dyDescent="0.4">
      <c r="L126" s="50">
        <f>($B52 * $N$104 + $C52 * $O$104 + $D52 * $P$104 + $E52 * $Q$104 + $F52 * $R$104 + $G52 * $S$104 + $H52 * $T$104 + $I52 * $U$104) * MAX($J$7:$J48)</f>
        <v>217.99304766231825</v>
      </c>
      <c r="M126" s="51">
        <f>(L126/MAX($J$7:$J48)) - $J52</f>
        <v>-0.2556642649350987</v>
      </c>
      <c r="N126" s="51">
        <f t="shared" si="19"/>
        <v>6.5364216364804342E-2</v>
      </c>
      <c r="O126" s="52">
        <f t="shared" si="20"/>
        <v>-2.2231675211747712E-2</v>
      </c>
      <c r="P126" s="59">
        <f t="shared" si="21"/>
        <v>-4.2346048022376593E-5</v>
      </c>
      <c r="Q126" s="60">
        <f t="shared" si="22"/>
        <v>-2.1173024011188297E-5</v>
      </c>
      <c r="R126" s="60">
        <f t="shared" si="23"/>
        <v>-2.0887188187037255E-2</v>
      </c>
      <c r="S126" s="60">
        <f t="shared" si="24"/>
        <v>-3.5994140819020106E-4</v>
      </c>
      <c r="T126" s="60">
        <f t="shared" si="25"/>
        <v>-1.4725838199781462E-2</v>
      </c>
      <c r="U126" s="60">
        <f t="shared" si="26"/>
        <v>-4.7639304025173671E-4</v>
      </c>
      <c r="V126" s="60">
        <f t="shared" si="27"/>
        <v>-2.2231675211747712E-2</v>
      </c>
      <c r="W126" s="46">
        <f t="shared" si="28"/>
        <v>-2.3340877250166714E-6</v>
      </c>
    </row>
    <row r="127" spans="12:23" ht="21" x14ac:dyDescent="0.4">
      <c r="L127" s="50">
        <f>($B53 * $N$104 + $C53 * $O$104 + $D53 * $P$104 + $E53 * $Q$104 + $F53 * $R$104 + $G53 * $S$104 + $H53 * $T$104 + $I53 * $U$104) * MAX($J$7:$J49)</f>
        <v>170.86921303025338</v>
      </c>
      <c r="M127" s="51">
        <f>(L127/MAX($J$7:$J49)) - $J53</f>
        <v>-0.44196658603434191</v>
      </c>
      <c r="N127" s="51">
        <f t="shared" si="19"/>
        <v>0.19533446317085135</v>
      </c>
      <c r="O127" s="52">
        <f t="shared" si="20"/>
        <v>-3.8431877046464516E-2</v>
      </c>
      <c r="P127" s="59">
        <f t="shared" si="21"/>
        <v>-3.8089075368151154E-5</v>
      </c>
      <c r="Q127" s="60">
        <f t="shared" si="22"/>
        <v>-5.713361305222673E-5</v>
      </c>
      <c r="R127" s="60">
        <f t="shared" si="23"/>
        <v>-3.8431877046464516E-2</v>
      </c>
      <c r="S127" s="60">
        <f t="shared" si="24"/>
        <v>-1.9996764568279359E-3</v>
      </c>
      <c r="T127" s="60">
        <f t="shared" si="25"/>
        <v>-3.1652021630933606E-2</v>
      </c>
      <c r="U127" s="60">
        <f t="shared" si="26"/>
        <v>-1.2950285625171394E-3</v>
      </c>
      <c r="V127" s="60">
        <f t="shared" si="27"/>
        <v>-2.3158157823835901E-2</v>
      </c>
      <c r="W127" s="46">
        <f t="shared" si="28"/>
        <v>-1.4606933058424359E-6</v>
      </c>
    </row>
    <row r="128" spans="12:23" ht="21" x14ac:dyDescent="0.4">
      <c r="L128" s="50">
        <f>($B54 * $N$104 + $C54 * $O$104 + $D54 * $P$104 + $E54 * $Q$104 + $F54 * $R$104 + $G54 * $S$104 + $H54 * $T$104 + $I54 * $U$104) * MAX($J$7:$J50)</f>
        <v>211.15792645854791</v>
      </c>
      <c r="M128" s="51">
        <f>(L128/MAX($J$7:$J50)) - $J54</f>
        <v>-0.45798621485469926</v>
      </c>
      <c r="N128" s="51">
        <f t="shared" si="19"/>
        <v>0.20975137299693475</v>
      </c>
      <c r="O128" s="52">
        <f t="shared" si="20"/>
        <v>-3.982488824823472E-2</v>
      </c>
      <c r="P128" s="59">
        <f t="shared" si="21"/>
        <v>-6.6402481447661054E-5</v>
      </c>
      <c r="Q128" s="60">
        <f t="shared" si="22"/>
        <v>-4.9801861085745791E-5</v>
      </c>
      <c r="R128" s="60">
        <f t="shared" si="23"/>
        <v>-3.311823762202095E-2</v>
      </c>
      <c r="S128" s="60">
        <f t="shared" si="24"/>
        <v>-3.1043160076781543E-3</v>
      </c>
      <c r="T128" s="60">
        <f t="shared" si="25"/>
        <v>-3.0727748289905158E-2</v>
      </c>
      <c r="U128" s="60">
        <f t="shared" si="26"/>
        <v>-1.4774552122104585E-3</v>
      </c>
      <c r="V128" s="60">
        <f t="shared" si="27"/>
        <v>-3.982488824823472E-2</v>
      </c>
      <c r="W128" s="46">
        <f t="shared" si="28"/>
        <v>-3.8380359886328887E-6</v>
      </c>
    </row>
    <row r="129" spans="12:23" ht="21" x14ac:dyDescent="0.4">
      <c r="L129" s="50">
        <f>($B55 * $N$104 + $C55 * $O$104 + $D55 * $P$104 + $E55 * $Q$104 + $F55 * $R$104 + $G55 * $S$104 + $H55 * $T$104 + $I55 * $U$104) * MAX($J$7:$J51)</f>
        <v>134.4778479807311</v>
      </c>
      <c r="M129" s="51">
        <f>(L129/MAX($J$7:$J51)) - $J55</f>
        <v>-0.7661254817726415</v>
      </c>
      <c r="N129" s="51">
        <f t="shared" si="19"/>
        <v>0.58694825382136206</v>
      </c>
      <c r="O129" s="52">
        <f t="shared" si="20"/>
        <v>-6.6619607110664475E-2</v>
      </c>
      <c r="P129" s="61">
        <f t="shared" si="21"/>
        <v>-5.7492649070692102E-5</v>
      </c>
      <c r="Q129" s="62">
        <f t="shared" si="22"/>
        <v>-4.3119486803019077E-5</v>
      </c>
      <c r="R129" s="62">
        <f t="shared" si="23"/>
        <v>-2.8645712399472341E-2</v>
      </c>
      <c r="S129" s="62">
        <f t="shared" si="24"/>
        <v>-1.6385404985147249E-3</v>
      </c>
      <c r="T129" s="62">
        <f t="shared" si="25"/>
        <v>-6.6619607110664475E-2</v>
      </c>
      <c r="U129" s="62">
        <f t="shared" si="26"/>
        <v>-2.8315129667315858E-3</v>
      </c>
      <c r="V129" s="62">
        <f t="shared" si="27"/>
        <v>-4.3306337912498827E-2</v>
      </c>
      <c r="W129" s="63">
        <f t="shared" si="28"/>
        <v>-4.8868751710088299E-6</v>
      </c>
    </row>
    <row r="130" spans="12:23" ht="21" x14ac:dyDescent="0.4">
      <c r="L130" s="27"/>
      <c r="M130" s="39"/>
      <c r="N130" s="39"/>
      <c r="O130" s="39"/>
      <c r="P130" s="21"/>
      <c r="Q130" s="21"/>
      <c r="R130" s="21"/>
      <c r="S130" s="21"/>
      <c r="T130" s="21"/>
      <c r="U130" s="21"/>
      <c r="V130" s="21"/>
      <c r="W130" s="26"/>
    </row>
    <row r="131" spans="12:23" ht="21" x14ac:dyDescent="0.4">
      <c r="L131" s="28" t="s">
        <v>31</v>
      </c>
      <c r="M131" s="21"/>
      <c r="N131" s="7" t="s">
        <v>23</v>
      </c>
      <c r="O131" s="21"/>
      <c r="P131" s="40" t="s">
        <v>26</v>
      </c>
      <c r="Q131" s="21"/>
      <c r="R131" s="21"/>
      <c r="S131" s="21"/>
      <c r="T131" s="21"/>
      <c r="U131" s="21"/>
      <c r="V131" s="21"/>
      <c r="W131" s="26"/>
    </row>
    <row r="132" spans="12:23" ht="21" x14ac:dyDescent="0.4">
      <c r="L132" s="53">
        <f>1 - ABS(SUM(M107:M129)) / 23</f>
        <v>0.81167157667705814</v>
      </c>
      <c r="M132" s="35"/>
      <c r="N132" s="54">
        <f>GEOMEAN(N107:N129)</f>
        <v>2.306085018444377E-2</v>
      </c>
      <c r="O132" s="35"/>
      <c r="P132" s="55">
        <f t="shared" ref="P132:W132" si="29">SUM(P107:P129)</f>
        <v>-4.3267806897652635E-4</v>
      </c>
      <c r="Q132" s="55">
        <f t="shared" si="29"/>
        <v>-3.733338644394799E-4</v>
      </c>
      <c r="R132" s="55">
        <f t="shared" si="29"/>
        <v>-0.31045897025406993</v>
      </c>
      <c r="S132" s="55">
        <f t="shared" si="29"/>
        <v>-1.5604973902418599E-2</v>
      </c>
      <c r="T132" s="55">
        <f t="shared" si="29"/>
        <v>-0.24689242485491217</v>
      </c>
      <c r="U132" s="55">
        <f t="shared" si="29"/>
        <v>-1.1109342988012052E-2</v>
      </c>
      <c r="V132" s="55">
        <f t="shared" si="29"/>
        <v>-0.28629762762989053</v>
      </c>
      <c r="W132" s="55">
        <f t="shared" si="29"/>
        <v>-4.8158431591291923E-5</v>
      </c>
    </row>
    <row r="133" spans="12:23" ht="21" x14ac:dyDescent="0.4"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2:23" ht="21" x14ac:dyDescent="0.3">
      <c r="L134" s="74" t="s">
        <v>29</v>
      </c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</row>
    <row r="135" spans="12:23" ht="21" x14ac:dyDescent="0.4">
      <c r="L135" s="27"/>
      <c r="M135" s="21"/>
      <c r="N135" s="49" t="s">
        <v>11</v>
      </c>
      <c r="O135" s="49" t="s">
        <v>12</v>
      </c>
      <c r="P135" s="49" t="s">
        <v>13</v>
      </c>
      <c r="Q135" s="49" t="s">
        <v>14</v>
      </c>
      <c r="R135" s="49" t="s">
        <v>15</v>
      </c>
      <c r="S135" s="49" t="s">
        <v>16</v>
      </c>
      <c r="T135" s="49" t="s">
        <v>17</v>
      </c>
      <c r="U135" s="49" t="s">
        <v>18</v>
      </c>
      <c r="V135" s="21"/>
      <c r="W135" s="26"/>
    </row>
    <row r="136" spans="12:23" ht="21" x14ac:dyDescent="0.4">
      <c r="L136" s="27"/>
      <c r="M136" s="21"/>
      <c r="N136" s="48">
        <f t="shared" ref="N136:U136" si="30">N104 - (P132*$M$5)</f>
        <v>0.21001793528439466</v>
      </c>
      <c r="O136" s="48">
        <f t="shared" si="30"/>
        <v>0.19001541949543474</v>
      </c>
      <c r="P136" s="48">
        <f t="shared" si="30"/>
        <v>0.14292684419732779</v>
      </c>
      <c r="Q136" s="48">
        <f t="shared" si="30"/>
        <v>5.643156495902058E-3</v>
      </c>
      <c r="R136" s="48">
        <f t="shared" si="30"/>
        <v>2.5236924541096262E-2</v>
      </c>
      <c r="S136" s="48">
        <f t="shared" si="30"/>
        <v>2.045867878921347E-2</v>
      </c>
      <c r="T136" s="48">
        <f t="shared" si="30"/>
        <v>0.2418334460275606</v>
      </c>
      <c r="U136" s="48">
        <f t="shared" si="30"/>
        <v>0.14000200252582487</v>
      </c>
      <c r="V136" s="21"/>
      <c r="W136" s="26"/>
    </row>
    <row r="137" spans="12:23" ht="21" x14ac:dyDescent="0.4">
      <c r="L137" s="27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6"/>
    </row>
    <row r="138" spans="12:23" ht="21" x14ac:dyDescent="0.4">
      <c r="L138" s="49" t="s">
        <v>21</v>
      </c>
      <c r="M138" s="49" t="s">
        <v>22</v>
      </c>
      <c r="N138" s="49" t="s">
        <v>27</v>
      </c>
      <c r="O138" s="49" t="s">
        <v>24</v>
      </c>
      <c r="P138" s="75" t="s">
        <v>48</v>
      </c>
      <c r="Q138" s="75"/>
      <c r="R138" s="75"/>
      <c r="S138" s="75"/>
      <c r="T138" s="75"/>
      <c r="U138" s="75"/>
      <c r="V138" s="75"/>
      <c r="W138" s="75"/>
    </row>
    <row r="139" spans="12:23" ht="21" x14ac:dyDescent="0.4">
      <c r="L139" s="50">
        <f>($B33 * $N$136 + $C33 * $O$136 + $D33 * $P$136 + $E33 * $Q$136 + $F33 * $R$136 + $G33 * $S$136 + $H33 * $T$136 + $I33 * $U$136) * MAX($J$7:$J29)</f>
        <v>133.71644613508695</v>
      </c>
      <c r="M139" s="51">
        <f>(L139/MAX($J$7:$J29)) - $J33</f>
        <v>0.11950686284362948</v>
      </c>
      <c r="N139" s="51">
        <f t="shared" ref="N139:N161" si="31">M139*M139</f>
        <v>1.4281890266726069E-2</v>
      </c>
      <c r="O139" s="52">
        <f t="shared" ref="O139:O161" si="32">2*M139/COUNT($B$7:$B$29)</f>
        <v>1.0391901116837346E-2</v>
      </c>
      <c r="P139" s="56">
        <f t="shared" ref="P139:P161" si="33">$O139*B33</f>
        <v>5.0865888971303706E-6</v>
      </c>
      <c r="Q139" s="57">
        <f t="shared" ref="Q139:Q161" si="34">$O139*C33</f>
        <v>5.0865888971303706E-6</v>
      </c>
      <c r="R139" s="57">
        <f t="shared" ref="R139:R161" si="35">$O139*D33</f>
        <v>9.8527226937415273E-3</v>
      </c>
      <c r="S139" s="57">
        <f t="shared" ref="S139:S161" si="36">$O139*E33</f>
        <v>1.5259766691391109E-4</v>
      </c>
      <c r="T139" s="57">
        <f t="shared" ref="T139:T161" si="37">$O139*F33</f>
        <v>1.0391901116837346E-2</v>
      </c>
      <c r="U139" s="57">
        <f t="shared" ref="U139:U161" si="38">$O139*G33</f>
        <v>2.4415626706225776E-4</v>
      </c>
      <c r="V139" s="57">
        <f t="shared" ref="V139:V161" si="39">$O139*H33</f>
        <v>3.0519533382782219E-3</v>
      </c>
      <c r="W139" s="58">
        <f t="shared" ref="W139:W161" si="40">$O139*I33</f>
        <v>1.4751107801678072E-6</v>
      </c>
    </row>
    <row r="140" spans="12:23" ht="21" x14ac:dyDescent="0.4">
      <c r="L140" s="50">
        <f>($B34 * $N$136 + $C34 * $O$136 + $D34 * $P$136 + $E34 * $Q$136 + $F34 * $R$136 + $G34 * $S$136 + $H34 * $T$136 + $I34 * $U$136) * MAX($J$7:$J30)</f>
        <v>177.31858731028601</v>
      </c>
      <c r="M140" s="51">
        <f>(L140/MAX($J$7:$J30)) - $J34</f>
        <v>0.16055406488745391</v>
      </c>
      <c r="N140" s="51">
        <f t="shared" si="31"/>
        <v>2.577760775188476E-2</v>
      </c>
      <c r="O140" s="52">
        <f t="shared" si="32"/>
        <v>1.3961223033691645E-2</v>
      </c>
      <c r="P140" s="59">
        <f t="shared" si="33"/>
        <v>1.4407866907834514E-5</v>
      </c>
      <c r="Q140" s="60">
        <f t="shared" si="34"/>
        <v>7.2039334539172569E-6</v>
      </c>
      <c r="R140" s="60">
        <f t="shared" si="35"/>
        <v>1.3961223033691645E-2</v>
      </c>
      <c r="S140" s="60">
        <f t="shared" si="36"/>
        <v>4.1782814032720095E-4</v>
      </c>
      <c r="T140" s="60">
        <f t="shared" si="37"/>
        <v>7.6145576607905422E-3</v>
      </c>
      <c r="U140" s="60">
        <f t="shared" si="38"/>
        <v>1.2967080217051062E-4</v>
      </c>
      <c r="V140" s="60">
        <f t="shared" si="39"/>
        <v>8.7167594792398814E-3</v>
      </c>
      <c r="W140" s="46">
        <f t="shared" si="40"/>
        <v>2.5213767088710403E-6</v>
      </c>
    </row>
    <row r="141" spans="12:23" ht="21" x14ac:dyDescent="0.4">
      <c r="L141" s="50">
        <f>($B35 * $N$136 + $C35 * $O$136 + $D35 * $P$136 + $E35 * $Q$136 + $F35 * $R$136 + $G35 * $S$136 + $H35 * $T$136 + $I35 * $U$136) * MAX($J$7:$J31)</f>
        <v>161.12341349095837</v>
      </c>
      <c r="M141" s="51">
        <f>(L141/MAX($J$7:$J31)) - $J35</f>
        <v>3.6736371288623254E-2</v>
      </c>
      <c r="N141" s="51">
        <f t="shared" si="31"/>
        <v>1.3495609754555829E-3</v>
      </c>
      <c r="O141" s="52">
        <f t="shared" si="32"/>
        <v>3.1944670685759352E-3</v>
      </c>
      <c r="P141" s="59">
        <f t="shared" si="33"/>
        <v>1.6457841672209867E-6</v>
      </c>
      <c r="Q141" s="60">
        <f t="shared" si="34"/>
        <v>1.6457841672209867E-6</v>
      </c>
      <c r="R141" s="60">
        <f t="shared" si="35"/>
        <v>3.1730718744020624E-3</v>
      </c>
      <c r="S141" s="60">
        <f t="shared" si="36"/>
        <v>1.0697597086936412E-4</v>
      </c>
      <c r="T141" s="60">
        <f t="shared" si="37"/>
        <v>3.1944670685759352E-3</v>
      </c>
      <c r="U141" s="60">
        <f t="shared" si="38"/>
        <v>7.4060287524944411E-5</v>
      </c>
      <c r="V141" s="60">
        <f t="shared" si="39"/>
        <v>1.4812057504988881E-3</v>
      </c>
      <c r="W141" s="46">
        <f t="shared" si="40"/>
        <v>1.3159472576746319E-7</v>
      </c>
    </row>
    <row r="142" spans="12:23" ht="21" x14ac:dyDescent="0.4">
      <c r="L142" s="50">
        <f>($B36 * $N$136 + $C36 * $O$136 + $D36 * $P$136 + $E36 * $Q$136 + $F36 * $R$136 + $G36 * $S$136 + $H36 * $T$136 + $I36 * $U$136) * MAX($J$7:$J32)</f>
        <v>144.85191953214542</v>
      </c>
      <c r="M142" s="51">
        <f>(L142/MAX($J$7:$J32)) - $J36</f>
        <v>-2.6170574726703644E-2</v>
      </c>
      <c r="N142" s="51">
        <f t="shared" si="31"/>
        <v>6.848989815259795E-4</v>
      </c>
      <c r="O142" s="52">
        <f t="shared" si="32"/>
        <v>-2.2757021501481427E-3</v>
      </c>
      <c r="P142" s="59">
        <f t="shared" si="33"/>
        <v>-1.1712311632260129E-6</v>
      </c>
      <c r="Q142" s="60">
        <f t="shared" si="34"/>
        <v>-1.1712311632260129E-6</v>
      </c>
      <c r="R142" s="60">
        <f t="shared" si="35"/>
        <v>-2.2757021501481427E-3</v>
      </c>
      <c r="S142" s="60">
        <f t="shared" si="36"/>
        <v>-1.3352035260776545E-4</v>
      </c>
      <c r="T142" s="60">
        <f t="shared" si="37"/>
        <v>-1.6385523973531917E-3</v>
      </c>
      <c r="U142" s="60">
        <f t="shared" si="38"/>
        <v>-1.007258800374371E-4</v>
      </c>
      <c r="V142" s="60">
        <f t="shared" si="39"/>
        <v>-8.4094397519627717E-4</v>
      </c>
      <c r="W142" s="46">
        <f t="shared" si="40"/>
        <v>-1.7568467448390191E-7</v>
      </c>
    </row>
    <row r="143" spans="12:23" ht="21" x14ac:dyDescent="0.4">
      <c r="L143" s="50">
        <f>($B37 * $N$136 + $C37 * $O$136 + $D37 * $P$136 + $E37 * $Q$136 + $F37 * $R$136 + $G37 * $S$136 + $H37 * $T$136 + $I37 * $U$136) * MAX($J$7:$J33)</f>
        <v>147.83642002065145</v>
      </c>
      <c r="M143" s="51">
        <f>(L143/MAX($J$7:$J33)) - $J37</f>
        <v>-2.1154052137997481E-2</v>
      </c>
      <c r="N143" s="51">
        <f t="shared" si="31"/>
        <v>4.474939218571158E-4</v>
      </c>
      <c r="O143" s="52">
        <f t="shared" si="32"/>
        <v>-1.8394827946084766E-3</v>
      </c>
      <c r="P143" s="59">
        <f t="shared" si="33"/>
        <v>-1.8552524403514641E-6</v>
      </c>
      <c r="Q143" s="60">
        <f t="shared" si="34"/>
        <v>-9.2762622017573207E-7</v>
      </c>
      <c r="R143" s="60">
        <f t="shared" si="35"/>
        <v>-1.8394827946084766E-3</v>
      </c>
      <c r="S143" s="60">
        <f t="shared" si="36"/>
        <v>-1.4099918546671127E-4</v>
      </c>
      <c r="T143" s="60">
        <f t="shared" si="37"/>
        <v>-4.0444503199661919E-4</v>
      </c>
      <c r="U143" s="60">
        <f t="shared" si="38"/>
        <v>-6.4933835412301235E-6</v>
      </c>
      <c r="V143" s="60">
        <f t="shared" si="39"/>
        <v>-8.200215786353472E-4</v>
      </c>
      <c r="W143" s="46">
        <f t="shared" si="40"/>
        <v>-1.576921983563199E-7</v>
      </c>
    </row>
    <row r="144" spans="12:23" ht="21" x14ac:dyDescent="0.4">
      <c r="L144" s="50">
        <f>($B38 * $N$136 + $C38 * $O$136 + $D38 * $P$136 + $E38 * $Q$136 + $F38 * $R$136 + $G38 * $S$136 + $H38 * $T$136 + $I38 * $U$136) * MAX($J$7:$J34)</f>
        <v>155.03093120491212</v>
      </c>
      <c r="M144" s="51">
        <f>(L144/MAX($J$7:$J34)) - $J38</f>
        <v>-4.1685337034935432E-2</v>
      </c>
      <c r="N144" s="51">
        <f t="shared" si="31"/>
        <v>1.7376673237161596E-3</v>
      </c>
      <c r="O144" s="52">
        <f t="shared" si="32"/>
        <v>-3.6248119160813418E-3</v>
      </c>
      <c r="P144" s="59">
        <f t="shared" si="33"/>
        <v>-3.6540442702432881E-6</v>
      </c>
      <c r="Q144" s="60">
        <f t="shared" si="34"/>
        <v>-1.8270221351216441E-6</v>
      </c>
      <c r="R144" s="60">
        <f t="shared" si="35"/>
        <v>-3.6248119160813418E-3</v>
      </c>
      <c r="S144" s="60">
        <f t="shared" si="36"/>
        <v>-1.07794305972177E-4</v>
      </c>
      <c r="T144" s="60">
        <f t="shared" si="37"/>
        <v>-1.4945041065295049E-3</v>
      </c>
      <c r="U144" s="60">
        <f t="shared" si="38"/>
        <v>-8.7697062485838915E-5</v>
      </c>
      <c r="V144" s="60">
        <f t="shared" si="39"/>
        <v>-1.7283629398250752E-3</v>
      </c>
      <c r="W144" s="46">
        <f t="shared" si="40"/>
        <v>-1.827022135121644E-7</v>
      </c>
    </row>
    <row r="145" spans="12:23" ht="21" x14ac:dyDescent="0.4">
      <c r="L145" s="50">
        <f>($B39 * $N$136 + $C39 * $O$136 + $D39 * $P$136 + $E39 * $Q$136 + $F39 * $R$136 + $G39 * $S$136 + $H39 * $T$136 + $I39 * $U$136) * MAX($J$7:$J35)</f>
        <v>152.74213125084066</v>
      </c>
      <c r="M145" s="51">
        <f>(L145/MAX($J$7:$J35)) - $J39</f>
        <v>-0.11523107608549449</v>
      </c>
      <c r="N145" s="51">
        <f t="shared" si="31"/>
        <v>1.327820089582102E-2</v>
      </c>
      <c r="O145" s="52">
        <f t="shared" si="32"/>
        <v>-1.0020093572651694E-2</v>
      </c>
      <c r="P145" s="59">
        <f t="shared" si="33"/>
        <v>-1.2535563268538399E-5</v>
      </c>
      <c r="Q145" s="60">
        <f t="shared" si="34"/>
        <v>-8.3570421790256003E-6</v>
      </c>
      <c r="R145" s="60">
        <f t="shared" si="35"/>
        <v>-8.1397590823709346E-3</v>
      </c>
      <c r="S145" s="60">
        <f t="shared" si="36"/>
        <v>-2.9249647626589598E-5</v>
      </c>
      <c r="T145" s="60">
        <f t="shared" si="37"/>
        <v>-1.0020093572651694E-2</v>
      </c>
      <c r="U145" s="60">
        <f t="shared" si="38"/>
        <v>-6.4349224778497121E-4</v>
      </c>
      <c r="V145" s="60">
        <f t="shared" si="39"/>
        <v>-5.0769031237580522E-3</v>
      </c>
      <c r="W145" s="46">
        <f t="shared" si="40"/>
        <v>-1.0028066912251335E-6</v>
      </c>
    </row>
    <row r="146" spans="12:23" ht="21" x14ac:dyDescent="0.4">
      <c r="L146" s="50">
        <f>($B40 * $N$136 + $C40 * $O$136 + $D40 * $P$136 + $E40 * $Q$136 + $F40 * $R$136 + $G40 * $S$136 + $H40 * $T$136 + $I40 * $U$136) * MAX($J$7:$J36)</f>
        <v>180.48824197204078</v>
      </c>
      <c r="M146" s="51">
        <f>(L146/MAX($J$7:$J36)) - $J40</f>
        <v>-6.8716100918189971E-2</v>
      </c>
      <c r="N146" s="51">
        <f t="shared" si="31"/>
        <v>4.7219025253988686E-3</v>
      </c>
      <c r="O146" s="52">
        <f t="shared" si="32"/>
        <v>-5.9753131233208669E-3</v>
      </c>
      <c r="P146" s="59">
        <f t="shared" si="33"/>
        <v>-6.1442808466024335E-6</v>
      </c>
      <c r="Q146" s="60">
        <f t="shared" si="34"/>
        <v>-3.0721404233012168E-6</v>
      </c>
      <c r="R146" s="60">
        <f t="shared" si="35"/>
        <v>-5.9753131233208669E-3</v>
      </c>
      <c r="S146" s="60">
        <f t="shared" si="36"/>
        <v>-1.259577573553499E-4</v>
      </c>
      <c r="T146" s="60">
        <f t="shared" si="37"/>
        <v>-1.9047270624467543E-3</v>
      </c>
      <c r="U146" s="60">
        <f t="shared" si="38"/>
        <v>-4.3009965926217037E-5</v>
      </c>
      <c r="V146" s="60">
        <f t="shared" si="39"/>
        <v>-4.0091432524080881E-3</v>
      </c>
      <c r="W146" s="46">
        <f t="shared" si="40"/>
        <v>-3.5329614867963992E-6</v>
      </c>
    </row>
    <row r="147" spans="12:23" ht="21" x14ac:dyDescent="0.4">
      <c r="L147" s="50">
        <f>($B41 * $N$136 + $C41 * $O$136 + $D41 * $P$136 + $E41 * $Q$136 + $F41 * $R$136 + $G41 * $S$136 + $H41 * $T$136 + $I41 * $U$136) * MAX($J$7:$J37)</f>
        <v>212.61020902988668</v>
      </c>
      <c r="M147" s="51">
        <f>(L147/MAX($J$7:$J37)) - $J41</f>
        <v>-7.7199636469762301E-2</v>
      </c>
      <c r="N147" s="51">
        <f t="shared" si="31"/>
        <v>5.9597838710634538E-3</v>
      </c>
      <c r="O147" s="52">
        <f t="shared" si="32"/>
        <v>-6.7130118669358526E-3</v>
      </c>
      <c r="P147" s="59">
        <f t="shared" si="33"/>
        <v>-6.6895982729804211E-6</v>
      </c>
      <c r="Q147" s="60">
        <f t="shared" si="34"/>
        <v>-3.3447991364902106E-6</v>
      </c>
      <c r="R147" s="60">
        <f t="shared" si="35"/>
        <v>-6.7130118669358526E-3</v>
      </c>
      <c r="S147" s="60">
        <f t="shared" si="36"/>
        <v>-5.3182306270194353E-4</v>
      </c>
      <c r="T147" s="60">
        <f t="shared" si="37"/>
        <v>-2.411600177409442E-3</v>
      </c>
      <c r="U147" s="60">
        <f t="shared" si="38"/>
        <v>-2.0068794818941262E-5</v>
      </c>
      <c r="V147" s="60">
        <f t="shared" si="39"/>
        <v>-6.0206384456823791E-3</v>
      </c>
      <c r="W147" s="46">
        <f t="shared" si="40"/>
        <v>-2.9099752487464826E-6</v>
      </c>
    </row>
    <row r="148" spans="12:23" ht="21" x14ac:dyDescent="0.4">
      <c r="L148" s="50">
        <f>($B42 * $N$136 + $C42 * $O$136 + $D42 * $P$136 + $E42 * $Q$136 + $F42 * $R$136 + $G42 * $S$136 + $H42 * $T$136 + $I42 * $U$136) * MAX($J$7:$J38)</f>
        <v>191.02808491264179</v>
      </c>
      <c r="M148" s="51">
        <f>(L148/MAX($J$7:$J38)) - $J42</f>
        <v>-0.13560333058670992</v>
      </c>
      <c r="N148" s="51">
        <f t="shared" si="31"/>
        <v>1.838826326620854E-2</v>
      </c>
      <c r="O148" s="52">
        <f t="shared" si="32"/>
        <v>-1.1791593964061733E-2</v>
      </c>
      <c r="P148" s="59">
        <f t="shared" si="33"/>
        <v>-1.5743116106891498E-5</v>
      </c>
      <c r="Q148" s="60">
        <f t="shared" si="34"/>
        <v>-1.0495410737927665E-5</v>
      </c>
      <c r="R148" s="60">
        <f t="shared" si="35"/>
        <v>-1.0605612550675906E-2</v>
      </c>
      <c r="S148" s="60">
        <f t="shared" si="36"/>
        <v>-1.5743116106891498E-5</v>
      </c>
      <c r="T148" s="60">
        <f t="shared" si="37"/>
        <v>-1.1791593964061733E-2</v>
      </c>
      <c r="U148" s="60">
        <f t="shared" si="38"/>
        <v>-5.3526594763431102E-4</v>
      </c>
      <c r="V148" s="60">
        <f t="shared" si="39"/>
        <v>-8.6324753319455046E-3</v>
      </c>
      <c r="W148" s="46">
        <f t="shared" si="40"/>
        <v>-4.57065981860624E-7</v>
      </c>
    </row>
    <row r="149" spans="12:23" ht="21" x14ac:dyDescent="0.4">
      <c r="L149" s="50">
        <f>($B43 * $N$136 + $C43 * $O$136 + $D43 * $P$136 + $E43 * $Q$136 + $F43 * $R$136 + $G43 * $S$136 + $H43 * $T$136 + $I43 * $U$136) * MAX($J$7:$J39)</f>
        <v>161.57865644309314</v>
      </c>
      <c r="M149" s="51">
        <f>(L149/MAX($J$7:$J39)) - $J43</f>
        <v>-0.18803711922940325</v>
      </c>
      <c r="N149" s="51">
        <f t="shared" si="31"/>
        <v>3.5357958208092816E-2</v>
      </c>
      <c r="O149" s="52">
        <f t="shared" si="32"/>
        <v>-1.6351053846035066E-2</v>
      </c>
      <c r="P149" s="59">
        <f t="shared" si="33"/>
        <v>-8.1429551026071047E-6</v>
      </c>
      <c r="Q149" s="60">
        <f t="shared" si="34"/>
        <v>-2.4428865307821314E-5</v>
      </c>
      <c r="R149" s="60">
        <f t="shared" si="35"/>
        <v>-1.6351053846035066E-2</v>
      </c>
      <c r="S149" s="60">
        <f t="shared" si="36"/>
        <v>-3.2571820410428419E-5</v>
      </c>
      <c r="T149" s="60">
        <f t="shared" si="37"/>
        <v>-8.0370966862732124E-3</v>
      </c>
      <c r="U149" s="60">
        <f t="shared" si="38"/>
        <v>-3.990048000277481E-4</v>
      </c>
      <c r="V149" s="60">
        <f t="shared" si="39"/>
        <v>-8.4361014863009592E-3</v>
      </c>
      <c r="W149" s="46">
        <f t="shared" si="40"/>
        <v>-5.9670139319379872E-7</v>
      </c>
    </row>
    <row r="150" spans="12:23" ht="21" x14ac:dyDescent="0.4">
      <c r="L150" s="50">
        <f>($B44 * $N$136 + $C44 * $O$136 + $D44 * $P$136 + $E44 * $Q$136 + $F44 * $R$136 + $G44 * $S$136 + $H44 * $T$136 + $I44 * $U$136) * MAX($J$7:$J40)</f>
        <v>222.73511969991367</v>
      </c>
      <c r="M150" s="51">
        <f>(L150/MAX($J$7:$J40)) - $J44</f>
        <v>-8.2199791826237101E-2</v>
      </c>
      <c r="N150" s="51">
        <f t="shared" si="31"/>
        <v>6.7568057762767159E-3</v>
      </c>
      <c r="O150" s="52">
        <f t="shared" si="32"/>
        <v>-7.1478079848901824E-3</v>
      </c>
      <c r="P150" s="59">
        <f t="shared" si="33"/>
        <v>-1.4542844323276058E-5</v>
      </c>
      <c r="Q150" s="60">
        <f t="shared" si="34"/>
        <v>-1.0907133242457043E-5</v>
      </c>
      <c r="R150" s="60">
        <f t="shared" si="35"/>
        <v>-7.1478079848901824E-3</v>
      </c>
      <c r="S150" s="60">
        <f t="shared" si="36"/>
        <v>-3.9992821889009154E-5</v>
      </c>
      <c r="T150" s="60">
        <f t="shared" si="37"/>
        <v>-5.3735809774505027E-3</v>
      </c>
      <c r="U150" s="60">
        <f t="shared" si="38"/>
        <v>-1.1634275458620846E-4</v>
      </c>
      <c r="V150" s="60">
        <f t="shared" si="39"/>
        <v>-6.6315370114138818E-3</v>
      </c>
      <c r="W150" s="46">
        <f t="shared" si="40"/>
        <v>-9.0892777020475363E-7</v>
      </c>
    </row>
    <row r="151" spans="12:23" ht="21" x14ac:dyDescent="0.4">
      <c r="L151" s="50">
        <f>($B45 * $N$136 + $C45 * $O$136 + $D45 * $P$136 + $E45 * $Q$136 + $F45 * $R$136 + $G45 * $S$136 + $H45 * $T$136 + $I45 * $U$136) * MAX($J$7:$J41)</f>
        <v>220.91759767151069</v>
      </c>
      <c r="M151" s="51">
        <f>(L151/MAX($J$7:$J41)) - $J45</f>
        <v>-0.13736069970172055</v>
      </c>
      <c r="N151" s="51">
        <f t="shared" si="31"/>
        <v>1.8867961822546252E-2</v>
      </c>
      <c r="O151" s="52">
        <f t="shared" si="32"/>
        <v>-1.1944408669714831E-2</v>
      </c>
      <c r="P151" s="59">
        <f t="shared" si="33"/>
        <v>-1.7854123572070002E-5</v>
      </c>
      <c r="Q151" s="60">
        <f t="shared" si="34"/>
        <v>-1.7854123572070002E-5</v>
      </c>
      <c r="R151" s="60">
        <f t="shared" si="35"/>
        <v>-1.1944408669714831E-2</v>
      </c>
      <c r="S151" s="60">
        <f t="shared" si="36"/>
        <v>-6.3679707407049663E-4</v>
      </c>
      <c r="T151" s="60">
        <f t="shared" si="37"/>
        <v>-7.5344401474135396E-3</v>
      </c>
      <c r="U151" s="60">
        <f t="shared" si="38"/>
        <v>-3.3327697334530672E-4</v>
      </c>
      <c r="V151" s="60">
        <f t="shared" si="39"/>
        <v>-1.1057653865635354E-2</v>
      </c>
      <c r="W151" s="46">
        <f t="shared" si="40"/>
        <v>-7.7356938831542968E-7</v>
      </c>
    </row>
    <row r="152" spans="12:23" ht="21" x14ac:dyDescent="0.4">
      <c r="L152" s="50">
        <f>($B46 * $N$136 + $C46 * $O$136 + $D46 * $P$136 + $E46 * $Q$136 + $F46 * $R$136 + $G46 * $S$136 + $H46 * $T$136 + $I46 * $U$136) * MAX($J$7:$J42)</f>
        <v>192.55953222921931</v>
      </c>
      <c r="M152" s="51">
        <f>(L152/MAX($J$7:$J42)) - $J46</f>
        <v>-0.18685298742744466</v>
      </c>
      <c r="N152" s="51">
        <f t="shared" si="31"/>
        <v>3.4914038910560795E-2</v>
      </c>
      <c r="O152" s="52">
        <f t="shared" si="32"/>
        <v>-1.6248085863256056E-2</v>
      </c>
      <c r="P152" s="59">
        <f t="shared" si="33"/>
        <v>-2.4793620340675568E-5</v>
      </c>
      <c r="Q152" s="60">
        <f t="shared" si="34"/>
        <v>-1.6529080227117044E-5</v>
      </c>
      <c r="R152" s="60">
        <f t="shared" si="35"/>
        <v>-1.6248085863256056E-2</v>
      </c>
      <c r="S152" s="60">
        <f t="shared" si="36"/>
        <v>-1.7355534238472898E-4</v>
      </c>
      <c r="T152" s="60">
        <f t="shared" si="37"/>
        <v>-1.2132344886703911E-2</v>
      </c>
      <c r="U152" s="60">
        <f t="shared" si="38"/>
        <v>-2.4793620340675572E-4</v>
      </c>
      <c r="V152" s="60">
        <f t="shared" si="39"/>
        <v>-1.1570356158981932E-2</v>
      </c>
      <c r="W152" s="46">
        <f t="shared" si="40"/>
        <v>-2.0661350283896305E-6</v>
      </c>
    </row>
    <row r="153" spans="12:23" ht="21" x14ac:dyDescent="0.4">
      <c r="L153" s="50">
        <f>($B47 * $N$136 + $C47 * $O$136 + $D47 * $P$136 + $E47 * $Q$136 + $F47 * $R$136 + $G47 * $S$136 + $H47 * $T$136 + $I47 * $U$136) * MAX($J$7:$J43)</f>
        <v>224.19926139285934</v>
      </c>
      <c r="M153" s="51">
        <f>(L153/MAX($J$7:$J43)) - $J47</f>
        <v>-0.18398389322980985</v>
      </c>
      <c r="N153" s="51">
        <f t="shared" si="31"/>
        <v>3.3850072967998072E-2</v>
      </c>
      <c r="O153" s="52">
        <f t="shared" si="32"/>
        <v>-1.5998599411287812E-2</v>
      </c>
      <c r="P153" s="59">
        <f t="shared" si="33"/>
        <v>-2.9504102187713807E-5</v>
      </c>
      <c r="Q153" s="60">
        <f t="shared" si="34"/>
        <v>-1.4752051093856904E-5</v>
      </c>
      <c r="R153" s="60">
        <f t="shared" si="35"/>
        <v>-1.4847939425966974E-2</v>
      </c>
      <c r="S153" s="60">
        <f t="shared" si="36"/>
        <v>-7.3760255469284518E-6</v>
      </c>
      <c r="T153" s="60">
        <f t="shared" si="37"/>
        <v>-8.9913751417057819E-3</v>
      </c>
      <c r="U153" s="60">
        <f t="shared" si="38"/>
        <v>-5.2369781383192009E-4</v>
      </c>
      <c r="V153" s="60">
        <f t="shared" si="39"/>
        <v>-1.5998599411287812E-2</v>
      </c>
      <c r="W153" s="46">
        <f t="shared" si="40"/>
        <v>-1.4752051093856906E-6</v>
      </c>
    </row>
    <row r="154" spans="12:23" ht="21" x14ac:dyDescent="0.4">
      <c r="L154" s="50">
        <f>($B48 * $N$136 + $C48 * $O$136 + $D48 * $P$136 + $E48 * $Q$136 + $F48 * $R$136 + $G48 * $S$136 + $H48 * $T$136 + $I48 * $U$136) * MAX($J$7:$J44)</f>
        <v>180.93050079235715</v>
      </c>
      <c r="M154" s="51">
        <f>(L154/MAX($J$7:$J44)) - $J48</f>
        <v>-0.29385999862198753</v>
      </c>
      <c r="N154" s="51">
        <f t="shared" si="31"/>
        <v>8.6353698790114508E-2</v>
      </c>
      <c r="O154" s="52">
        <f t="shared" si="32"/>
        <v>-2.5553043358433697E-2</v>
      </c>
      <c r="P154" s="59">
        <f t="shared" si="33"/>
        <v>-6.3156310821635426E-6</v>
      </c>
      <c r="Q154" s="60">
        <f t="shared" si="34"/>
        <v>-1.894689324649063E-5</v>
      </c>
      <c r="R154" s="60">
        <f t="shared" si="35"/>
        <v>-1.2372321289958381E-2</v>
      </c>
      <c r="S154" s="60">
        <f t="shared" si="36"/>
        <v>-3.1578155410817721E-5</v>
      </c>
      <c r="T154" s="60">
        <f t="shared" si="37"/>
        <v>-3.3978095222039861E-3</v>
      </c>
      <c r="U154" s="60">
        <f t="shared" si="38"/>
        <v>-6.9471941903798975E-5</v>
      </c>
      <c r="V154" s="60">
        <f t="shared" si="39"/>
        <v>-2.5553043358433697E-2</v>
      </c>
      <c r="W154" s="46">
        <f t="shared" si="40"/>
        <v>-2.6525650545086885E-6</v>
      </c>
    </row>
    <row r="155" spans="12:23" ht="21" x14ac:dyDescent="0.4">
      <c r="L155" s="50">
        <f>($B49 * $N$136 + $C49 * $O$136 + $D49 * $P$136 + $E49 * $Q$136 + $F49 * $R$136 + $G49 * $S$136 + $H49 * $T$136 + $I49 * $U$136) * MAX($J$7:$J45)</f>
        <v>183.65212228840204</v>
      </c>
      <c r="M155" s="51">
        <f>(L155/MAX($J$7:$J45)) - $J49</f>
        <v>-0.28930065688973561</v>
      </c>
      <c r="N155" s="51">
        <f t="shared" si="31"/>
        <v>8.3694870076832531E-2</v>
      </c>
      <c r="O155" s="52">
        <f t="shared" si="32"/>
        <v>-2.5156578859977009E-2</v>
      </c>
      <c r="P155" s="59">
        <f t="shared" si="33"/>
        <v>-3.5666227117169676E-5</v>
      </c>
      <c r="Q155" s="60">
        <f t="shared" si="34"/>
        <v>-2.3777484744779781E-5</v>
      </c>
      <c r="R155" s="60">
        <f t="shared" si="35"/>
        <v>-2.285016283973337E-2</v>
      </c>
      <c r="S155" s="60">
        <f t="shared" si="36"/>
        <v>-7.1332454234339352E-5</v>
      </c>
      <c r="T155" s="60">
        <f t="shared" si="37"/>
        <v>-2.5156578859977009E-2</v>
      </c>
      <c r="U155" s="60">
        <f t="shared" si="38"/>
        <v>-1.6168689626450251E-3</v>
      </c>
      <c r="V155" s="60">
        <f t="shared" si="39"/>
        <v>-1.6905791653538425E-2</v>
      </c>
      <c r="W155" s="46">
        <f t="shared" si="40"/>
        <v>-1.6643147609465922E-6</v>
      </c>
    </row>
    <row r="156" spans="12:23" ht="21" x14ac:dyDescent="0.4">
      <c r="L156" s="50">
        <f>($B50 * $N$136 + $C50 * $O$136 + $D50 * $P$136 + $E50 * $Q$136 + $F50 * $R$136 + $G50 * $S$136 + $H50 * $T$136 + $I50 * $U$136) * MAX($J$7:$J46)</f>
        <v>166.90978493199262</v>
      </c>
      <c r="M156" s="51">
        <f>(L156/MAX($J$7:$J46)) - $J50</f>
        <v>-0.31841776533566507</v>
      </c>
      <c r="N156" s="51">
        <f t="shared" si="31"/>
        <v>0.10138987328135866</v>
      </c>
      <c r="O156" s="52">
        <f t="shared" si="32"/>
        <v>-2.7688501333536092E-2</v>
      </c>
      <c r="P156" s="59">
        <f t="shared" si="33"/>
        <v>-1.4098014935609007E-5</v>
      </c>
      <c r="Q156" s="60">
        <f t="shared" si="34"/>
        <v>-1.4098014935609007E-5</v>
      </c>
      <c r="R156" s="60">
        <f t="shared" si="35"/>
        <v>-2.7688501333536092E-2</v>
      </c>
      <c r="S156" s="60">
        <f t="shared" si="36"/>
        <v>-2.1992903299550052E-3</v>
      </c>
      <c r="T156" s="60">
        <f t="shared" si="37"/>
        <v>-2.8055049721861926E-3</v>
      </c>
      <c r="U156" s="60">
        <f t="shared" si="38"/>
        <v>0</v>
      </c>
      <c r="V156" s="60">
        <f t="shared" si="39"/>
        <v>-1.6494677474662538E-2</v>
      </c>
      <c r="W156" s="46">
        <f t="shared" si="40"/>
        <v>-1.5084875981101641E-5</v>
      </c>
    </row>
    <row r="157" spans="12:23" ht="21" x14ac:dyDescent="0.4">
      <c r="L157" s="50">
        <f>($B51 * $N$136 + $C51 * $O$136 + $D51 * $P$136 + $E51 * $Q$136 + $F51 * $R$136 + $G51 * $S$136 + $H51 * $T$136 + $I51 * $U$136) * MAX($J$7:$J47)</f>
        <v>173.91571252422492</v>
      </c>
      <c r="M157" s="51">
        <f>(L157/MAX($J$7:$J47)) - $J51</f>
        <v>-0.32188571734917404</v>
      </c>
      <c r="N157" s="51">
        <f t="shared" si="31"/>
        <v>0.10361041503339236</v>
      </c>
      <c r="O157" s="52">
        <f t="shared" si="32"/>
        <v>-2.7990062378189046E-2</v>
      </c>
      <c r="P157" s="59">
        <f t="shared" si="33"/>
        <v>-2.8187373996162181E-5</v>
      </c>
      <c r="Q157" s="60">
        <f t="shared" si="34"/>
        <v>-2.8187373996162181E-5</v>
      </c>
      <c r="R157" s="60">
        <f t="shared" si="35"/>
        <v>-2.7990062378189046E-2</v>
      </c>
      <c r="S157" s="60">
        <f t="shared" si="36"/>
        <v>-4.228106099424327E-3</v>
      </c>
      <c r="T157" s="60">
        <f t="shared" si="37"/>
        <v>-8.2870879548716803E-3</v>
      </c>
      <c r="U157" s="60">
        <f t="shared" si="38"/>
        <v>-2.2549899196929745E-4</v>
      </c>
      <c r="V157" s="60">
        <f t="shared" si="39"/>
        <v>-1.7433890816626309E-2</v>
      </c>
      <c r="W157" s="46">
        <f t="shared" si="40"/>
        <v>-2.959480141676945E-6</v>
      </c>
    </row>
    <row r="158" spans="12:23" ht="21" x14ac:dyDescent="0.4">
      <c r="L158" s="50">
        <f>($B52 * $N$136 + $C52 * $O$136 + $D52 * $P$136 + $E52 * $Q$136 + $F52 * $R$136 + $G52 * $S$136 + $H52 * $T$136 + $I52 * $U$136) * MAX($J$7:$J48)</f>
        <v>226.52616215222329</v>
      </c>
      <c r="M158" s="51">
        <f>(L158/MAX($J$7:$J48)) - $J52</f>
        <v>-0.24082406582222038</v>
      </c>
      <c r="N158" s="51">
        <f t="shared" si="31"/>
        <v>5.7996230679145132E-2</v>
      </c>
      <c r="O158" s="52">
        <f t="shared" si="32"/>
        <v>-2.0941223114975684E-2</v>
      </c>
      <c r="P158" s="59">
        <f t="shared" si="33"/>
        <v>-3.988804402852511E-5</v>
      </c>
      <c r="Q158" s="60">
        <f t="shared" si="34"/>
        <v>-1.9944022014262555E-5</v>
      </c>
      <c r="R158" s="60">
        <f t="shared" si="35"/>
        <v>-1.9674777717070012E-2</v>
      </c>
      <c r="S158" s="60">
        <f t="shared" si="36"/>
        <v>-3.390483742424634E-4</v>
      </c>
      <c r="T158" s="60">
        <f t="shared" si="37"/>
        <v>-1.3871067310919609E-2</v>
      </c>
      <c r="U158" s="60">
        <f t="shared" si="38"/>
        <v>-4.4874049532090749E-4</v>
      </c>
      <c r="V158" s="60">
        <f t="shared" si="39"/>
        <v>-2.0941223114975684E-2</v>
      </c>
      <c r="W158" s="46">
        <f t="shared" si="40"/>
        <v>-2.1986040797173735E-6</v>
      </c>
    </row>
    <row r="159" spans="12:23" ht="21" x14ac:dyDescent="0.4">
      <c r="L159" s="50">
        <f>($B53 * $N$136 + $C53 * $O$136 + $D53 * $P$136 + $E53 * $Q$136 + $F53 * $R$136 + $G53 * $S$136 + $H53 * $T$136 + $I53 * $U$136) * MAX($J$7:$J49)</f>
        <v>178.77546459120961</v>
      </c>
      <c r="M159" s="51">
        <f>(L159/MAX($J$7:$J49)) - $J53</f>
        <v>-0.42821658331963541</v>
      </c>
      <c r="N159" s="51">
        <f t="shared" si="31"/>
        <v>0.18336944222994225</v>
      </c>
      <c r="O159" s="52">
        <f t="shared" si="32"/>
        <v>-3.7236224636490033E-2</v>
      </c>
      <c r="P159" s="59">
        <f t="shared" si="33"/>
        <v>-3.6904087845877136E-5</v>
      </c>
      <c r="Q159" s="60">
        <f t="shared" si="34"/>
        <v>-5.5356131768815704E-5</v>
      </c>
      <c r="R159" s="60">
        <f t="shared" si="35"/>
        <v>-3.7236224636490033E-2</v>
      </c>
      <c r="S159" s="60">
        <f t="shared" si="36"/>
        <v>-1.9374646119085499E-3</v>
      </c>
      <c r="T159" s="60">
        <f t="shared" si="37"/>
        <v>-3.0667296999923901E-2</v>
      </c>
      <c r="U159" s="60">
        <f t="shared" si="38"/>
        <v>-1.2547389867598228E-3</v>
      </c>
      <c r="V159" s="60">
        <f t="shared" si="39"/>
        <v>-2.2437685410293298E-2</v>
      </c>
      <c r="W159" s="46">
        <f t="shared" si="40"/>
        <v>-1.4152497416560551E-6</v>
      </c>
    </row>
    <row r="160" spans="12:23" ht="21" x14ac:dyDescent="0.4">
      <c r="L160" s="50">
        <f>($B54 * $N$136 + $C54 * $O$136 + $D54 * $P$136 + $E54 * $Q$136 + $F54 * $R$136 + $G54 * $S$136 + $H54 * $T$136 + $I54 * $U$136) * MAX($J$7:$J50)</f>
        <v>219.62881618208809</v>
      </c>
      <c r="M160" s="51">
        <f>(L160/MAX($J$7:$J50)) - $J54</f>
        <v>-0.44325423272680331</v>
      </c>
      <c r="N160" s="51">
        <f t="shared" si="31"/>
        <v>0.19647431483022712</v>
      </c>
      <c r="O160" s="52">
        <f t="shared" si="32"/>
        <v>-3.8543846324069854E-2</v>
      </c>
      <c r="P160" s="59">
        <f t="shared" si="33"/>
        <v>-6.4266521590779246E-5</v>
      </c>
      <c r="Q160" s="60">
        <f t="shared" si="34"/>
        <v>-4.8199891193084434E-5</v>
      </c>
      <c r="R160" s="60">
        <f t="shared" si="35"/>
        <v>-3.2052927643401147E-2</v>
      </c>
      <c r="S160" s="60">
        <f t="shared" si="36"/>
        <v>-3.0044598843689298E-3</v>
      </c>
      <c r="T160" s="60">
        <f t="shared" si="37"/>
        <v>-2.97393328661331E-2</v>
      </c>
      <c r="U160" s="60">
        <f t="shared" si="38"/>
        <v>-1.4299301053948383E-3</v>
      </c>
      <c r="V160" s="60">
        <f t="shared" si="39"/>
        <v>-3.8543846324069854E-2</v>
      </c>
      <c r="W160" s="46">
        <f t="shared" si="40"/>
        <v>-3.7145783915331603E-6</v>
      </c>
    </row>
    <row r="161" spans="12:23" ht="21" x14ac:dyDescent="0.4">
      <c r="L161" s="50">
        <f>($B55 * $N$136 + $C55 * $O$136 + $D55 * $P$136 + $E55 * $Q$136 + $F55 * $R$136 + $G55 * $S$136 + $H55 * $T$136 + $I55 * $U$136) * MAX($J$7:$J51)</f>
        <v>141.00239529507056</v>
      </c>
      <c r="M161" s="51">
        <f>(L161/MAX($J$7:$J51)) - $J55</f>
        <v>-0.75477844296509466</v>
      </c>
      <c r="N161" s="51">
        <f t="shared" si="31"/>
        <v>0.56969049796481264</v>
      </c>
      <c r="O161" s="52">
        <f t="shared" si="32"/>
        <v>-6.5632908083921276E-2</v>
      </c>
      <c r="P161" s="61">
        <f t="shared" si="33"/>
        <v>-5.6641128875012972E-5</v>
      </c>
      <c r="Q161" s="62">
        <f t="shared" si="34"/>
        <v>-4.2480846656259729E-5</v>
      </c>
      <c r="R161" s="62">
        <f t="shared" si="35"/>
        <v>-2.8221442461975211E-2</v>
      </c>
      <c r="S161" s="62">
        <f t="shared" si="36"/>
        <v>-1.6142721729378695E-3</v>
      </c>
      <c r="T161" s="62">
        <f t="shared" si="37"/>
        <v>-6.5632908083921276E-2</v>
      </c>
      <c r="U161" s="62">
        <f t="shared" si="38"/>
        <v>-2.7895755970943886E-3</v>
      </c>
      <c r="V161" s="62">
        <f t="shared" si="39"/>
        <v>-4.2664930325103517E-2</v>
      </c>
      <c r="W161" s="63">
        <f t="shared" si="40"/>
        <v>-4.8144959543761027E-6</v>
      </c>
    </row>
    <row r="162" spans="12:23" ht="21" x14ac:dyDescent="0.4">
      <c r="L162" s="38"/>
      <c r="M162" s="39"/>
      <c r="N162" s="39"/>
      <c r="O162" s="39"/>
      <c r="P162" s="21"/>
      <c r="Q162" s="21"/>
      <c r="R162" s="21"/>
      <c r="S162" s="21"/>
      <c r="T162" s="21"/>
      <c r="U162" s="21"/>
      <c r="V162" s="21"/>
      <c r="W162" s="26"/>
    </row>
    <row r="163" spans="12:23" ht="21" x14ac:dyDescent="0.4">
      <c r="L163" s="28" t="s">
        <v>31</v>
      </c>
      <c r="M163" s="21"/>
      <c r="N163" s="7" t="s">
        <v>23</v>
      </c>
      <c r="O163" s="21"/>
      <c r="P163" s="40" t="s">
        <v>26</v>
      </c>
      <c r="Q163" s="21"/>
      <c r="R163" s="21"/>
      <c r="S163" s="21"/>
      <c r="T163" s="21"/>
      <c r="U163" s="21"/>
      <c r="V163" s="21"/>
      <c r="W163" s="26"/>
    </row>
    <row r="164" spans="12:23" ht="21" x14ac:dyDescent="0.4">
      <c r="L164" s="53">
        <f>1 - ABS(SUM(M139:M161)) / 23</f>
        <v>0.82443761898326007</v>
      </c>
      <c r="M164" s="35"/>
      <c r="N164" s="54">
        <f>GEOMEAN(N139:N161)</f>
        <v>2.0037078432809673E-2</v>
      </c>
      <c r="O164" s="35"/>
      <c r="P164" s="55">
        <f t="shared" ref="P164:W164" si="41">SUM(P139:P161)</f>
        <v>-4.0345752139428904E-4</v>
      </c>
      <c r="Q164" s="55">
        <f t="shared" si="41"/>
        <v>-3.5072087747578577E-4</v>
      </c>
      <c r="R164" s="55">
        <f t="shared" si="41"/>
        <v>-0.28681239197252273</v>
      </c>
      <c r="S164" s="55">
        <f t="shared" si="41"/>
        <v>-1.4723530816510844E-2</v>
      </c>
      <c r="T164" s="55">
        <f t="shared" si="41"/>
        <v>-0.23009101487592881</v>
      </c>
      <c r="U164" s="55">
        <f t="shared" si="41"/>
        <v>-1.0443949551757252E-2</v>
      </c>
      <c r="V164" s="55">
        <f t="shared" si="41"/>
        <v>-0.26854790649075699</v>
      </c>
      <c r="W164" s="55">
        <f t="shared" si="41"/>
        <v>-4.4615509075180576E-5</v>
      </c>
    </row>
    <row r="165" spans="12:23" ht="21" x14ac:dyDescent="0.4"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2:23" ht="21" x14ac:dyDescent="0.3">
      <c r="L166" s="74" t="s">
        <v>30</v>
      </c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</row>
    <row r="167" spans="12:23" ht="21" x14ac:dyDescent="0.4">
      <c r="L167" s="27"/>
      <c r="M167" s="21"/>
      <c r="N167" s="49" t="s">
        <v>11</v>
      </c>
      <c r="O167" s="49" t="s">
        <v>12</v>
      </c>
      <c r="P167" s="49" t="s">
        <v>13</v>
      </c>
      <c r="Q167" s="49" t="s">
        <v>14</v>
      </c>
      <c r="R167" s="49" t="s">
        <v>15</v>
      </c>
      <c r="S167" s="49" t="s">
        <v>16</v>
      </c>
      <c r="T167" s="49" t="s">
        <v>17</v>
      </c>
      <c r="U167" s="49" t="s">
        <v>18</v>
      </c>
      <c r="V167" s="21"/>
      <c r="W167" s="26"/>
    </row>
    <row r="168" spans="12:23" ht="21" x14ac:dyDescent="0.4">
      <c r="L168" s="27"/>
      <c r="M168" s="21"/>
      <c r="N168" s="48">
        <f t="shared" ref="N168:U168" si="42">N136 - (P164*$M$5)</f>
        <v>0.21002600443482256</v>
      </c>
      <c r="O168" s="48">
        <f t="shared" si="42"/>
        <v>0.19002243391298426</v>
      </c>
      <c r="P168" s="48">
        <f t="shared" si="42"/>
        <v>0.14866309203677824</v>
      </c>
      <c r="Q168" s="48">
        <f t="shared" si="42"/>
        <v>5.9376271122322747E-3</v>
      </c>
      <c r="R168" s="48">
        <f t="shared" si="42"/>
        <v>2.9838744838614838E-2</v>
      </c>
      <c r="S168" s="48">
        <f t="shared" si="42"/>
        <v>2.0667557780248615E-2</v>
      </c>
      <c r="T168" s="48">
        <f t="shared" si="42"/>
        <v>0.24720440415737574</v>
      </c>
      <c r="U168" s="48">
        <f t="shared" si="42"/>
        <v>0.14000289483600636</v>
      </c>
      <c r="V168" s="21"/>
      <c r="W168" s="26"/>
    </row>
    <row r="169" spans="12:23" ht="21" x14ac:dyDescent="0.4">
      <c r="L169" s="27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6"/>
    </row>
    <row r="170" spans="12:23" ht="21" x14ac:dyDescent="0.4">
      <c r="L170" s="49" t="s">
        <v>21</v>
      </c>
      <c r="M170" s="49" t="s">
        <v>22</v>
      </c>
      <c r="N170" s="49" t="s">
        <v>27</v>
      </c>
      <c r="O170" s="49" t="s">
        <v>24</v>
      </c>
      <c r="P170" s="75" t="s">
        <v>48</v>
      </c>
      <c r="Q170" s="75"/>
      <c r="R170" s="75"/>
      <c r="S170" s="75"/>
      <c r="T170" s="75"/>
      <c r="U170" s="75"/>
      <c r="V170" s="75"/>
      <c r="W170" s="75"/>
    </row>
    <row r="171" spans="12:23" ht="21" x14ac:dyDescent="0.4">
      <c r="L171" s="50">
        <f>($B33 * $N$168 + $C33 * $O$168 + $D33 * $P$168 + $E33 * $Q$168 + $F33 * $R$168 + $G33 * $S$168 + $H33 * $T$168 + $I33 * $U$168) * MAX($J$7:$J29)</f>
        <v>140.40200503929708</v>
      </c>
      <c r="M171" s="51">
        <f>(L171/MAX($J$7:$J29)) - $J33</f>
        <v>0.13113392180747319</v>
      </c>
      <c r="N171" s="51">
        <f t="shared" ref="N171:N193" si="43">M171*M171</f>
        <v>1.719610544860849E-2</v>
      </c>
      <c r="O171" s="52">
        <f t="shared" ref="O171:O193" si="44">2*M171/COUNT($B$7:$B$29)</f>
        <v>1.1402949722388972E-2</v>
      </c>
      <c r="P171" s="56">
        <f t="shared" ref="P171:P193" si="45">$O171*B33</f>
        <v>5.5814731876598006E-6</v>
      </c>
      <c r="Q171" s="57">
        <f t="shared" ref="Q171:Q193" si="46">$O171*C33</f>
        <v>5.5814731876598006E-6</v>
      </c>
      <c r="R171" s="57">
        <f t="shared" ref="R171:R193" si="47">$O171*D33</f>
        <v>1.0811313564497034E-2</v>
      </c>
      <c r="S171" s="57">
        <f t="shared" ref="S171:S193" si="48">$O171*E33</f>
        <v>1.6744419562979401E-4</v>
      </c>
      <c r="T171" s="57">
        <f t="shared" ref="T171:T193" si="49">$O171*F33</f>
        <v>1.1402949722388972E-2</v>
      </c>
      <c r="U171" s="57">
        <f t="shared" ref="U171:U193" si="50">$O171*G33</f>
        <v>2.6791071300767043E-4</v>
      </c>
      <c r="V171" s="57">
        <f t="shared" ref="V171:V193" si="51">$O171*H33</f>
        <v>3.3488839125958804E-3</v>
      </c>
      <c r="W171" s="58">
        <f t="shared" ref="W171:W193" si="52">$O171*I33</f>
        <v>1.6186272244213421E-6</v>
      </c>
    </row>
    <row r="172" spans="12:23" ht="21" x14ac:dyDescent="0.4">
      <c r="L172" s="50">
        <f>($B34 * $N$168 + $C34 * $O$168 + $D34 * $P$168 + $E34 * $Q$168 + $F34 * $R$168 + $G34 * $S$168 + $H34 * $T$168 + $I34 * $U$168) * MAX($J$7:$J30)</f>
        <v>183.99448989802448</v>
      </c>
      <c r="M172" s="51">
        <f>(L172/MAX($J$7:$J30)) - $J34</f>
        <v>0.17216433025743386</v>
      </c>
      <c r="N172" s="51">
        <f t="shared" si="43"/>
        <v>2.9640556612990754E-2</v>
      </c>
      <c r="O172" s="52">
        <f t="shared" si="44"/>
        <v>1.4970811326733379E-2</v>
      </c>
      <c r="P172" s="59">
        <f t="shared" si="45"/>
        <v>1.5449753691159316E-5</v>
      </c>
      <c r="Q172" s="60">
        <f t="shared" si="46"/>
        <v>7.7248768455796578E-6</v>
      </c>
      <c r="R172" s="60">
        <f t="shared" si="47"/>
        <v>1.4970811326733379E-2</v>
      </c>
      <c r="S172" s="60">
        <f t="shared" si="48"/>
        <v>4.4804285704362021E-4</v>
      </c>
      <c r="T172" s="60">
        <f t="shared" si="49"/>
        <v>8.1651948257777003E-3</v>
      </c>
      <c r="U172" s="60">
        <f t="shared" si="50"/>
        <v>1.3904778322043385E-4</v>
      </c>
      <c r="V172" s="60">
        <f t="shared" si="51"/>
        <v>9.3471009831513872E-3</v>
      </c>
      <c r="W172" s="46">
        <f t="shared" si="52"/>
        <v>2.7037068959528805E-6</v>
      </c>
    </row>
    <row r="173" spans="12:23" ht="21" x14ac:dyDescent="0.4">
      <c r="L173" s="50">
        <f>($B35 * $N$168 + $C35 * $O$168 + $D35 * $P$168 + $E35 * $Q$168 + $F35 * $R$168 + $G35 * $S$168 + $H35 * $T$168 + $I35 * $U$168) * MAX($J$7:$J31)</f>
        <v>168.48614974691</v>
      </c>
      <c r="M173" s="51">
        <f>(L173/MAX($J$7:$J31)) - $J35</f>
        <v>4.9541129994626093E-2</v>
      </c>
      <c r="N173" s="51">
        <f t="shared" si="43"/>
        <v>2.4543235611444413E-3</v>
      </c>
      <c r="O173" s="52">
        <f t="shared" si="44"/>
        <v>4.3079243473587905E-3</v>
      </c>
      <c r="P173" s="59">
        <f t="shared" si="45"/>
        <v>2.2194355215655799E-6</v>
      </c>
      <c r="Q173" s="60">
        <f t="shared" si="46"/>
        <v>2.2194355215655799E-6</v>
      </c>
      <c r="R173" s="60">
        <f t="shared" si="47"/>
        <v>4.2790716855784384E-3</v>
      </c>
      <c r="S173" s="60">
        <f t="shared" si="48"/>
        <v>1.4426330890176267E-4</v>
      </c>
      <c r="T173" s="60">
        <f t="shared" si="49"/>
        <v>4.3079243473587905E-3</v>
      </c>
      <c r="U173" s="60">
        <f t="shared" si="50"/>
        <v>9.9874598470451093E-5</v>
      </c>
      <c r="V173" s="60">
        <f t="shared" si="51"/>
        <v>1.9974919694090219E-3</v>
      </c>
      <c r="W173" s="46">
        <f t="shared" si="52"/>
        <v>1.7746312951361145E-7</v>
      </c>
    </row>
    <row r="174" spans="12:23" ht="21" x14ac:dyDescent="0.4">
      <c r="L174" s="50">
        <f>($B36 * $N$168 + $C36 * $O$168 + $D36 * $P$168 + $E36 * $Q$168 + $F36 * $R$168 + $G36 * $S$168 + $H36 * $T$168 + $I36 * $U$168) * MAX($J$7:$J32)</f>
        <v>151.21195000778926</v>
      </c>
      <c r="M174" s="51">
        <f>(L174/MAX($J$7:$J32)) - $J36</f>
        <v>-1.5109652160366527E-2</v>
      </c>
      <c r="N174" s="51">
        <f t="shared" si="43"/>
        <v>2.2830158840726885E-4</v>
      </c>
      <c r="O174" s="52">
        <f t="shared" si="44"/>
        <v>-1.313882796553611E-3</v>
      </c>
      <c r="P174" s="59">
        <f t="shared" si="45"/>
        <v>-6.7621348252887855E-7</v>
      </c>
      <c r="Q174" s="60">
        <f t="shared" si="46"/>
        <v>-6.7621348252887855E-7</v>
      </c>
      <c r="R174" s="60">
        <f t="shared" si="47"/>
        <v>-1.313882796553611E-3</v>
      </c>
      <c r="S174" s="60">
        <f t="shared" si="48"/>
        <v>-7.7088337008292154E-5</v>
      </c>
      <c r="T174" s="60">
        <f t="shared" si="49"/>
        <v>-9.4602266205790105E-4</v>
      </c>
      <c r="U174" s="60">
        <f t="shared" si="50"/>
        <v>-5.8154359497483552E-5</v>
      </c>
      <c r="V174" s="60">
        <f t="shared" si="51"/>
        <v>-4.855212804557348E-4</v>
      </c>
      <c r="W174" s="46">
        <f t="shared" si="52"/>
        <v>-1.0143202237933177E-7</v>
      </c>
    </row>
    <row r="175" spans="12:23" ht="21" x14ac:dyDescent="0.4">
      <c r="L175" s="50">
        <f>($B37 * $N$168 + $C37 * $O$168 + $D37 * $P$168 + $E37 * $Q$168 + $F37 * $R$168 + $G37 * $S$168 + $H37 * $T$168 + $I37 * $U$168) * MAX($J$7:$J33)</f>
        <v>153.10668650000119</v>
      </c>
      <c r="M175" s="51">
        <f>(L175/MAX($J$7:$J33)) - $J37</f>
        <v>-1.1988371304345768E-2</v>
      </c>
      <c r="N175" s="51">
        <f t="shared" si="43"/>
        <v>1.4372104653086106E-4</v>
      </c>
      <c r="O175" s="52">
        <f t="shared" si="44"/>
        <v>-1.0424670699431104E-3</v>
      </c>
      <c r="P175" s="59">
        <f t="shared" si="45"/>
        <v>-1.0514040039769142E-6</v>
      </c>
      <c r="Q175" s="60">
        <f t="shared" si="46"/>
        <v>-5.2570200198845712E-7</v>
      </c>
      <c r="R175" s="60">
        <f t="shared" si="47"/>
        <v>-1.0424670699431104E-3</v>
      </c>
      <c r="S175" s="60">
        <f t="shared" si="48"/>
        <v>-7.9906704302245475E-5</v>
      </c>
      <c r="T175" s="60">
        <f t="shared" si="49"/>
        <v>-2.2920607286696729E-4</v>
      </c>
      <c r="U175" s="60">
        <f t="shared" si="50"/>
        <v>-3.6799140139191993E-6</v>
      </c>
      <c r="V175" s="60">
        <f t="shared" si="51"/>
        <v>-4.6472056975779607E-4</v>
      </c>
      <c r="W175" s="46">
        <f t="shared" si="52"/>
        <v>-8.936692664656851E-8</v>
      </c>
    </row>
    <row r="176" spans="12:23" ht="21" x14ac:dyDescent="0.4">
      <c r="L176" s="50">
        <f>($B38 * $N$168 + $C38 * $O$168 + $D38 * $P$168 + $E38 * $Q$168 + $F38 * $R$168 + $G38 * $S$168 + $H38 * $T$168 + $I38 * $U$168) * MAX($J$7:$J34)</f>
        <v>160.90072895028933</v>
      </c>
      <c r="M176" s="51">
        <f>(L176/MAX($J$7:$J34)) - $J38</f>
        <v>-3.1476993129931574E-2</v>
      </c>
      <c r="N176" s="51">
        <f t="shared" si="43"/>
        <v>9.9080109650175941E-4</v>
      </c>
      <c r="O176" s="52">
        <f t="shared" si="44"/>
        <v>-2.7371298373853542E-3</v>
      </c>
      <c r="P176" s="59">
        <f t="shared" si="45"/>
        <v>-2.7592034651062039E-6</v>
      </c>
      <c r="Q176" s="60">
        <f t="shared" si="46"/>
        <v>-1.379601732553102E-6</v>
      </c>
      <c r="R176" s="60">
        <f t="shared" si="47"/>
        <v>-2.7371298373853542E-3</v>
      </c>
      <c r="S176" s="60">
        <f t="shared" si="48"/>
        <v>-8.1396502220633019E-5</v>
      </c>
      <c r="T176" s="60">
        <f t="shared" si="49"/>
        <v>-1.1285142172284374E-3</v>
      </c>
      <c r="U176" s="60">
        <f t="shared" si="50"/>
        <v>-6.6220883162548897E-5</v>
      </c>
      <c r="V176" s="60">
        <f t="shared" si="51"/>
        <v>-1.3051032389952344E-3</v>
      </c>
      <c r="W176" s="46">
        <f t="shared" si="52"/>
        <v>-1.379601732553102E-7</v>
      </c>
    </row>
    <row r="177" spans="12:23" ht="21" x14ac:dyDescent="0.4">
      <c r="L177" s="50">
        <f>($B39 * $N$168 + $C39 * $O$168 + $D39 * $P$168 + $E39 * $Q$168 + $F39 * $R$168 + $G39 * $S$168 + $H39 * $T$168 + $I39 * $U$168) * MAX($J$7:$J35)</f>
        <v>159.64053839576547</v>
      </c>
      <c r="M177" s="51">
        <f>(L177/MAX($J$7:$J35)) - $J39</f>
        <v>-0.10323384626823395</v>
      </c>
      <c r="N177" s="51">
        <f t="shared" si="43"/>
        <v>1.0657227015333361E-2</v>
      </c>
      <c r="O177" s="52">
        <f t="shared" si="44"/>
        <v>-8.9768561972377349E-3</v>
      </c>
      <c r="P177" s="59">
        <f t="shared" si="45"/>
        <v>-1.1230428937328276E-5</v>
      </c>
      <c r="Q177" s="60">
        <f t="shared" si="46"/>
        <v>-7.4869526248855168E-6</v>
      </c>
      <c r="R177" s="60">
        <f t="shared" si="47"/>
        <v>-7.2922918566384939E-3</v>
      </c>
      <c r="S177" s="60">
        <f t="shared" si="48"/>
        <v>-2.6204334187099307E-5</v>
      </c>
      <c r="T177" s="60">
        <f t="shared" si="49"/>
        <v>-8.9768561972377349E-3</v>
      </c>
      <c r="U177" s="60">
        <f t="shared" si="50"/>
        <v>-5.7649535211618484E-4</v>
      </c>
      <c r="V177" s="60">
        <f t="shared" si="51"/>
        <v>-4.548323719617952E-3</v>
      </c>
      <c r="W177" s="46">
        <f t="shared" si="52"/>
        <v>-8.9839993962985766E-7</v>
      </c>
    </row>
    <row r="178" spans="12:23" ht="21" x14ac:dyDescent="0.4">
      <c r="L178" s="50">
        <f>($B40 * $N$168 + $C40 * $O$168 + $D40 * $P$168 + $E40 * $Q$168 + $F40 * $R$168 + $G40 * $S$168 + $H40 * $T$168 + $I40 * $U$168) * MAX($J$7:$J36)</f>
        <v>186.70659433383088</v>
      </c>
      <c r="M178" s="51">
        <f>(L178/MAX($J$7:$J36)) - $J40</f>
        <v>-5.7901575071598488E-2</v>
      </c>
      <c r="N178" s="51">
        <f t="shared" si="43"/>
        <v>3.3525923957719553E-3</v>
      </c>
      <c r="O178" s="52">
        <f t="shared" si="44"/>
        <v>-5.0349195714433472E-3</v>
      </c>
      <c r="P178" s="59">
        <f t="shared" si="45"/>
        <v>-5.1772951891448297E-6</v>
      </c>
      <c r="Q178" s="60">
        <f t="shared" si="46"/>
        <v>-2.5886475945724148E-6</v>
      </c>
      <c r="R178" s="60">
        <f t="shared" si="47"/>
        <v>-5.0349195714433472E-3</v>
      </c>
      <c r="S178" s="60">
        <f t="shared" si="48"/>
        <v>-1.0613455137746902E-4</v>
      </c>
      <c r="T178" s="60">
        <f t="shared" si="49"/>
        <v>-1.6049615086348972E-3</v>
      </c>
      <c r="U178" s="60">
        <f t="shared" si="50"/>
        <v>-3.6241066324013814E-5</v>
      </c>
      <c r="V178" s="60">
        <f t="shared" si="51"/>
        <v>-3.3781851109170014E-3</v>
      </c>
      <c r="W178" s="46">
        <f t="shared" si="52"/>
        <v>-2.9769447337582772E-6</v>
      </c>
    </row>
    <row r="179" spans="12:23" ht="21" x14ac:dyDescent="0.4">
      <c r="L179" s="50">
        <f>($B41 * $N$168 + $C41 * $O$168 + $D41 * $P$168 + $E41 * $Q$168 + $F41 * $R$168 + $G41 * $S$168 + $H41 * $T$168 + $I41 * $U$168) * MAX($J$7:$J37)</f>
        <v>219.64268092571751</v>
      </c>
      <c r="M179" s="51">
        <f>(L179/MAX($J$7:$J37)) - $J41</f>
        <v>-6.4969250563969516E-2</v>
      </c>
      <c r="N179" s="51">
        <f t="shared" si="43"/>
        <v>4.2210035188438534E-3</v>
      </c>
      <c r="O179" s="52">
        <f t="shared" si="44"/>
        <v>-5.6495000490408278E-3</v>
      </c>
      <c r="P179" s="59">
        <f t="shared" si="45"/>
        <v>-5.6297957638672921E-6</v>
      </c>
      <c r="Q179" s="60">
        <f t="shared" si="46"/>
        <v>-2.8148978819336461E-6</v>
      </c>
      <c r="R179" s="60">
        <f t="shared" si="47"/>
        <v>-5.6495000490408278E-3</v>
      </c>
      <c r="S179" s="60">
        <f t="shared" si="48"/>
        <v>-4.4756876322744974E-4</v>
      </c>
      <c r="T179" s="60">
        <f t="shared" si="49"/>
        <v>-2.0295413728741588E-3</v>
      </c>
      <c r="U179" s="60">
        <f t="shared" si="50"/>
        <v>-1.6889387291601879E-5</v>
      </c>
      <c r="V179" s="60">
        <f t="shared" si="51"/>
        <v>-5.0668161874805632E-3</v>
      </c>
      <c r="W179" s="46">
        <f t="shared" si="52"/>
        <v>-2.4489611572822718E-6</v>
      </c>
    </row>
    <row r="180" spans="12:23" ht="21" x14ac:dyDescent="0.4">
      <c r="L180" s="50">
        <f>($B42 * $N$168 + $C42 * $O$168 + $D42 * $P$168 + $E42 * $Q$168 + $F42 * $R$168 + $G42 * $S$168 + $H42 * $T$168 + $I42 * $U$168) * MAX($J$7:$J38)</f>
        <v>198.90732516371435</v>
      </c>
      <c r="M180" s="51">
        <f>(L180/MAX($J$7:$J38)) - $J42</f>
        <v>-0.12190030406310548</v>
      </c>
      <c r="N180" s="51">
        <f t="shared" si="43"/>
        <v>1.4859684130677571E-2</v>
      </c>
      <c r="O180" s="52">
        <f t="shared" si="44"/>
        <v>-1.0600026440270041E-2</v>
      </c>
      <c r="P180" s="59">
        <f t="shared" si="45"/>
        <v>-1.4152238238010736E-5</v>
      </c>
      <c r="Q180" s="60">
        <f t="shared" si="46"/>
        <v>-9.4348254920071562E-6</v>
      </c>
      <c r="R180" s="60">
        <f t="shared" si="47"/>
        <v>-9.5338911596732322E-3</v>
      </c>
      <c r="S180" s="60">
        <f t="shared" si="48"/>
        <v>-1.4152238238010736E-5</v>
      </c>
      <c r="T180" s="60">
        <f t="shared" si="49"/>
        <v>-1.0600026440270041E-2</v>
      </c>
      <c r="U180" s="60">
        <f t="shared" si="50"/>
        <v>-4.8117610009236505E-4</v>
      </c>
      <c r="V180" s="60">
        <f t="shared" si="51"/>
        <v>-7.7601439671758869E-3</v>
      </c>
      <c r="W180" s="46">
        <f t="shared" si="52"/>
        <v>-4.1087841961289204E-7</v>
      </c>
    </row>
    <row r="181" spans="12:23" ht="21" x14ac:dyDescent="0.4">
      <c r="L181" s="50">
        <f>($B43 * $N$168 + $C43 * $O$168 + $D43 * $P$168 + $E43 * $Q$168 + $F43 * $R$168 + $G43 * $S$168 + $H43 * $T$168 + $I43 * $U$168) * MAX($J$7:$J39)</f>
        <v>167.77426341666327</v>
      </c>
      <c r="M181" s="51">
        <f>(L181/MAX($J$7:$J39)) - $J43</f>
        <v>-0.17726215057971606</v>
      </c>
      <c r="N181" s="51">
        <f t="shared" si="43"/>
        <v>3.1421870028145928E-2</v>
      </c>
      <c r="O181" s="52">
        <f t="shared" si="44"/>
        <v>-1.5414100050410093E-2</v>
      </c>
      <c r="P181" s="59">
        <f t="shared" si="45"/>
        <v>-7.6763446466185721E-6</v>
      </c>
      <c r="Q181" s="60">
        <f t="shared" si="46"/>
        <v>-2.3029033939855716E-5</v>
      </c>
      <c r="R181" s="60">
        <f t="shared" si="47"/>
        <v>-1.5414100050410093E-2</v>
      </c>
      <c r="S181" s="60">
        <f t="shared" si="48"/>
        <v>-3.0705378586474288E-5</v>
      </c>
      <c r="T181" s="60">
        <f t="shared" si="49"/>
        <v>-7.576552166212531E-3</v>
      </c>
      <c r="U181" s="60">
        <f t="shared" si="50"/>
        <v>-3.7614088768431002E-4</v>
      </c>
      <c r="V181" s="60">
        <f t="shared" si="51"/>
        <v>-7.9526930538968404E-3</v>
      </c>
      <c r="W181" s="46">
        <f t="shared" si="52"/>
        <v>-5.6250900165304128E-7</v>
      </c>
    </row>
    <row r="182" spans="12:23" ht="21" x14ac:dyDescent="0.4">
      <c r="L182" s="50">
        <f>($B44 * $N$168 + $C44 * $O$168 + $D44 * $P$168 + $E44 * $Q$168 + $F44 * $R$168 + $G44 * $S$168 + $H44 * $T$168 + $I44 * $U$168) * MAX($J$7:$J40)</f>
        <v>230.89086533764117</v>
      </c>
      <c r="M182" s="51">
        <f>(L182/MAX($J$7:$J40)) - $J44</f>
        <v>-6.8015886369319711E-2</v>
      </c>
      <c r="N182" s="51">
        <f t="shared" si="43"/>
        <v>4.6261607986042112E-3</v>
      </c>
      <c r="O182" s="52">
        <f t="shared" si="44"/>
        <v>-5.9144249016799752E-3</v>
      </c>
      <c r="P182" s="59">
        <f t="shared" si="45"/>
        <v>-1.2033417907792422E-5</v>
      </c>
      <c r="Q182" s="60">
        <f t="shared" si="46"/>
        <v>-9.0250634308443164E-6</v>
      </c>
      <c r="R182" s="60">
        <f t="shared" si="47"/>
        <v>-5.9144249016799752E-3</v>
      </c>
      <c r="S182" s="60">
        <f t="shared" si="48"/>
        <v>-3.3091899246429157E-5</v>
      </c>
      <c r="T182" s="60">
        <f t="shared" si="49"/>
        <v>-4.4463479169292996E-3</v>
      </c>
      <c r="U182" s="60">
        <f t="shared" si="50"/>
        <v>-9.6267343262339375E-5</v>
      </c>
      <c r="V182" s="60">
        <f t="shared" si="51"/>
        <v>-5.4872385659533443E-3</v>
      </c>
      <c r="W182" s="46">
        <f t="shared" si="52"/>
        <v>-7.5208861923702637E-7</v>
      </c>
    </row>
    <row r="183" spans="12:23" ht="21" x14ac:dyDescent="0.4">
      <c r="L183" s="50">
        <f>($B45 * $N$168 + $C45 * $O$168 + $D45 * $P$168 + $E45 * $Q$168 + $F45 * $R$168 + $G45 * $S$168 + $H45 * $T$168 + $I45 * $U$168) * MAX($J$7:$J41)</f>
        <v>228.75646210126408</v>
      </c>
      <c r="M183" s="51">
        <f>(L183/MAX($J$7:$J41)) - $J45</f>
        <v>-0.1237278919978016</v>
      </c>
      <c r="N183" s="51">
        <f t="shared" si="43"/>
        <v>1.5308591258219657E-2</v>
      </c>
      <c r="O183" s="52">
        <f t="shared" si="44"/>
        <v>-1.0758947130243618E-2</v>
      </c>
      <c r="P183" s="59">
        <f t="shared" si="45"/>
        <v>-1.6082133229063703E-5</v>
      </c>
      <c r="Q183" s="60">
        <f t="shared" si="46"/>
        <v>-1.6082133229063703E-5</v>
      </c>
      <c r="R183" s="60">
        <f t="shared" si="47"/>
        <v>-1.0758947130243618E-2</v>
      </c>
      <c r="S183" s="60">
        <f t="shared" si="48"/>
        <v>-5.735960851699387E-4</v>
      </c>
      <c r="T183" s="60">
        <f t="shared" si="49"/>
        <v>-6.7866602226648821E-3</v>
      </c>
      <c r="U183" s="60">
        <f t="shared" si="50"/>
        <v>-3.0019982027585583E-4</v>
      </c>
      <c r="V183" s="60">
        <f t="shared" si="51"/>
        <v>-9.9602011798667865E-3</v>
      </c>
      <c r="W183" s="46">
        <f t="shared" si="52"/>
        <v>-6.9679398793203772E-7</v>
      </c>
    </row>
    <row r="184" spans="12:23" ht="21" x14ac:dyDescent="0.4">
      <c r="L184" s="50">
        <f>($B46 * $N$168 + $C46 * $O$168 + $D46 * $P$168 + $E46 * $Q$168 + $F46 * $R$168 + $G46 * $S$168 + $H46 * $T$168 + $I46 * $U$168) * MAX($J$7:$J42)</f>
        <v>200.03651096124634</v>
      </c>
      <c r="M184" s="51">
        <f>(L184/MAX($J$7:$J42)) - $J46</f>
        <v>-0.17384954615435416</v>
      </c>
      <c r="N184" s="51">
        <f t="shared" si="43"/>
        <v>3.0223664698074918E-2</v>
      </c>
      <c r="O184" s="52">
        <f t="shared" si="44"/>
        <v>-1.5117351839509057E-2</v>
      </c>
      <c r="P184" s="59">
        <f t="shared" si="45"/>
        <v>-2.3068186937195917E-5</v>
      </c>
      <c r="Q184" s="60">
        <f t="shared" si="46"/>
        <v>-1.5378791291463944E-5</v>
      </c>
      <c r="R184" s="60">
        <f t="shared" si="47"/>
        <v>-1.5117351839509057E-2</v>
      </c>
      <c r="S184" s="60">
        <f t="shared" si="48"/>
        <v>-1.6147730856037141E-4</v>
      </c>
      <c r="T184" s="60">
        <f t="shared" si="49"/>
        <v>-1.1288032807934535E-2</v>
      </c>
      <c r="U184" s="60">
        <f t="shared" si="50"/>
        <v>-2.3068186937195918E-4</v>
      </c>
      <c r="V184" s="60">
        <f t="shared" si="51"/>
        <v>-1.0765153904024761E-2</v>
      </c>
      <c r="W184" s="46">
        <f t="shared" si="52"/>
        <v>-1.9223489114329929E-6</v>
      </c>
    </row>
    <row r="185" spans="12:23" ht="21" x14ac:dyDescent="0.4">
      <c r="L185" s="50">
        <f>($B47 * $N$168 + $C47 * $O$168 + $D47 * $P$168 + $E47 * $Q$168 + $F47 * $R$168 + $G47 * $S$168 + $H47 * $T$168 + $I47 * $U$168) * MAX($J$7:$J43)</f>
        <v>231.83980662071249</v>
      </c>
      <c r="M185" s="51">
        <f>(L185/MAX($J$7:$J43)) - $J47</f>
        <v>-0.17069598848571738</v>
      </c>
      <c r="N185" s="51">
        <f t="shared" si="43"/>
        <v>2.9137120485116158E-2</v>
      </c>
      <c r="O185" s="52">
        <f t="shared" si="44"/>
        <v>-1.4843129433540641E-2</v>
      </c>
      <c r="P185" s="59">
        <f t="shared" si="45"/>
        <v>-2.7373221638618056E-5</v>
      </c>
      <c r="Q185" s="60">
        <f t="shared" si="46"/>
        <v>-1.3686610819309028E-5</v>
      </c>
      <c r="R185" s="60">
        <f t="shared" si="47"/>
        <v>-1.3775573789634538E-2</v>
      </c>
      <c r="S185" s="60">
        <f t="shared" si="48"/>
        <v>-6.843305409654514E-6</v>
      </c>
      <c r="T185" s="60">
        <f t="shared" si="49"/>
        <v>-8.3419892943688533E-3</v>
      </c>
      <c r="U185" s="60">
        <f t="shared" si="50"/>
        <v>-4.8587468408547053E-4</v>
      </c>
      <c r="V185" s="60">
        <f t="shared" si="51"/>
        <v>-1.4843129433540641E-2</v>
      </c>
      <c r="W185" s="46">
        <f t="shared" si="52"/>
        <v>-1.3686610819309031E-6</v>
      </c>
    </row>
    <row r="186" spans="12:23" ht="21" x14ac:dyDescent="0.4">
      <c r="L186" s="50">
        <f>($B48 * $N$168 + $C48 * $O$168 + $D48 * $P$168 + $E48 * $Q$168 + $F48 * $R$168 + $G48 * $S$168 + $H48 * $T$168 + $I48 * $U$168) * MAX($J$7:$J44)</f>
        <v>185.96818649192801</v>
      </c>
      <c r="M186" s="51">
        <f>(L186/MAX($J$7:$J44)) - $J48</f>
        <v>-0.2850988061009947</v>
      </c>
      <c r="N186" s="51">
        <f t="shared" si="43"/>
        <v>8.1281329240212571E-2</v>
      </c>
      <c r="O186" s="52">
        <f t="shared" si="44"/>
        <v>-2.4791200530521279E-2</v>
      </c>
      <c r="P186" s="59">
        <f t="shared" si="45"/>
        <v>-6.1273357712608201E-6</v>
      </c>
      <c r="Q186" s="60">
        <f t="shared" si="46"/>
        <v>-1.8382007313782461E-5</v>
      </c>
      <c r="R186" s="60">
        <f t="shared" si="47"/>
        <v>-1.2003450775899947E-2</v>
      </c>
      <c r="S186" s="60">
        <f t="shared" si="48"/>
        <v>-3.0636678856304106E-5</v>
      </c>
      <c r="T186" s="60">
        <f t="shared" si="49"/>
        <v>-3.2965066449383213E-3</v>
      </c>
      <c r="U186" s="60">
        <f t="shared" si="50"/>
        <v>-6.7400693483869029E-5</v>
      </c>
      <c r="V186" s="60">
        <f t="shared" si="51"/>
        <v>-2.4791200530521279E-2</v>
      </c>
      <c r="W186" s="46">
        <f t="shared" si="52"/>
        <v>-2.5734810239295449E-6</v>
      </c>
    </row>
    <row r="187" spans="12:23" ht="21" x14ac:dyDescent="0.4">
      <c r="L187" s="50">
        <f>($B49 * $N$168 + $C49 * $O$168 + $D49 * $P$168 + $E49 * $Q$168 + $F49 * $R$168 + $G49 * $S$168 + $H49 * $T$168 + $I49 * $U$168) * MAX($J$7:$J45)</f>
        <v>191.3777297028723</v>
      </c>
      <c r="M187" s="51">
        <f>(L187/MAX($J$7:$J45)) - $J49</f>
        <v>-0.27586481790804823</v>
      </c>
      <c r="N187" s="51">
        <f t="shared" si="43"/>
        <v>7.6101397759440609E-2</v>
      </c>
      <c r="O187" s="52">
        <f t="shared" si="44"/>
        <v>-2.3988245035482456E-2</v>
      </c>
      <c r="P187" s="59">
        <f t="shared" si="45"/>
        <v>-3.4009799199644315E-5</v>
      </c>
      <c r="Q187" s="60">
        <f t="shared" si="46"/>
        <v>-2.2673199466429544E-5</v>
      </c>
      <c r="R187" s="60">
        <f t="shared" si="47"/>
        <v>-2.1788944687238791E-2</v>
      </c>
      <c r="S187" s="60">
        <f t="shared" si="48"/>
        <v>-6.8019598399288631E-5</v>
      </c>
      <c r="T187" s="60">
        <f t="shared" si="49"/>
        <v>-2.3988245035482456E-2</v>
      </c>
      <c r="U187" s="60">
        <f t="shared" si="50"/>
        <v>-1.541777563717209E-3</v>
      </c>
      <c r="V187" s="60">
        <f t="shared" si="51"/>
        <v>-1.6120644820631403E-2</v>
      </c>
      <c r="W187" s="46">
        <f t="shared" si="52"/>
        <v>-1.5870198616424168E-6</v>
      </c>
    </row>
    <row r="188" spans="12:23" ht="21" x14ac:dyDescent="0.4">
      <c r="L188" s="50">
        <f>($B50 * $N$168 + $C50 * $O$168 + $D50 * $P$168 + $E50 * $Q$168 + $F50 * $R$168 + $G50 * $S$168 + $H50 * $T$168 + $I50 * $U$168) * MAX($J$7:$J46)</f>
        <v>172.32946074197139</v>
      </c>
      <c r="M188" s="51">
        <f>(L188/MAX($J$7:$J46)) - $J50</f>
        <v>-0.30899224218787591</v>
      </c>
      <c r="N188" s="51">
        <f t="shared" si="43"/>
        <v>9.5476205732290959E-2</v>
      </c>
      <c r="O188" s="52">
        <f t="shared" si="44"/>
        <v>-2.6868890625032688E-2</v>
      </c>
      <c r="P188" s="59">
        <f t="shared" si="45"/>
        <v>-1.3680697874252894E-5</v>
      </c>
      <c r="Q188" s="60">
        <f t="shared" si="46"/>
        <v>-1.3680697874252894E-5</v>
      </c>
      <c r="R188" s="60">
        <f t="shared" si="47"/>
        <v>-2.6868890625032688E-2</v>
      </c>
      <c r="S188" s="60">
        <f t="shared" si="48"/>
        <v>-2.1341888683834519E-3</v>
      </c>
      <c r="T188" s="60">
        <f t="shared" si="49"/>
        <v>-2.7224588769763263E-3</v>
      </c>
      <c r="U188" s="60">
        <f t="shared" si="50"/>
        <v>0</v>
      </c>
      <c r="V188" s="60">
        <f t="shared" si="51"/>
        <v>-1.6006416512875887E-2</v>
      </c>
      <c r="W188" s="46">
        <f t="shared" si="52"/>
        <v>-1.4638346725450601E-5</v>
      </c>
    </row>
    <row r="189" spans="12:23" ht="21" x14ac:dyDescent="0.4">
      <c r="L189" s="50">
        <f>($B51 * $N$168 + $C51 * $O$168 + $D51 * $P$168 + $E51 * $Q$168 + $F51 * $R$168 + $G51 * $S$168 + $H51 * $T$168 + $I51 * $U$168) * MAX($J$7:$J47)</f>
        <v>179.94760941672882</v>
      </c>
      <c r="M189" s="51">
        <f>(L189/MAX($J$7:$J47)) - $J51</f>
        <v>-0.31139546188394984</v>
      </c>
      <c r="N189" s="51">
        <f t="shared" si="43"/>
        <v>9.6967133681918463E-2</v>
      </c>
      <c r="O189" s="52">
        <f t="shared" si="44"/>
        <v>-2.7077866250778248E-2</v>
      </c>
      <c r="P189" s="59">
        <f t="shared" si="45"/>
        <v>-2.726874748316037E-5</v>
      </c>
      <c r="Q189" s="60">
        <f t="shared" si="46"/>
        <v>-2.726874748316037E-5</v>
      </c>
      <c r="R189" s="60">
        <f t="shared" si="47"/>
        <v>-2.7077866250778248E-2</v>
      </c>
      <c r="S189" s="60">
        <f t="shared" si="48"/>
        <v>-4.0903121224740557E-3</v>
      </c>
      <c r="T189" s="60">
        <f t="shared" si="49"/>
        <v>-8.0170117600491479E-3</v>
      </c>
      <c r="U189" s="60">
        <f t="shared" si="50"/>
        <v>-2.1814997986528296E-4</v>
      </c>
      <c r="V189" s="60">
        <f t="shared" si="51"/>
        <v>-1.6865720318334689E-2</v>
      </c>
      <c r="W189" s="46">
        <f t="shared" si="52"/>
        <v>-2.8630306844406323E-6</v>
      </c>
    </row>
    <row r="190" spans="12:23" ht="21" x14ac:dyDescent="0.4">
      <c r="L190" s="50">
        <f>($B52 * $N$168 + $C52 * $O$168 + $D52 * $P$168 + $E52 * $Q$168 + $F52 * $R$168 + $G52 * $S$168 + $H52 * $T$168 + $I52 * $U$168) * MAX($J$7:$J48)</f>
        <v>234.47135311034992</v>
      </c>
      <c r="M190" s="51">
        <f>(L190/MAX($J$7:$J48)) - $J52</f>
        <v>-0.22700634241678275</v>
      </c>
      <c r="N190" s="51">
        <f t="shared" si="43"/>
        <v>5.1531879497445615E-2</v>
      </c>
      <c r="O190" s="52">
        <f t="shared" si="44"/>
        <v>-1.9739681949285458E-2</v>
      </c>
      <c r="P190" s="59">
        <f t="shared" si="45"/>
        <v>-3.7599394189115157E-5</v>
      </c>
      <c r="Q190" s="60">
        <f t="shared" si="46"/>
        <v>-1.8799697094557579E-5</v>
      </c>
      <c r="R190" s="60">
        <f t="shared" si="47"/>
        <v>-1.8545901183781053E-2</v>
      </c>
      <c r="S190" s="60">
        <f t="shared" si="48"/>
        <v>-3.195948506074788E-4</v>
      </c>
      <c r="T190" s="60">
        <f t="shared" si="49"/>
        <v>-1.3075189329264797E-2</v>
      </c>
      <c r="U190" s="60">
        <f t="shared" si="50"/>
        <v>-4.2299318462754555E-4</v>
      </c>
      <c r="V190" s="60">
        <f t="shared" si="51"/>
        <v>-1.9739681949285458E-2</v>
      </c>
      <c r="W190" s="46">
        <f t="shared" si="52"/>
        <v>-2.0724551296617422E-6</v>
      </c>
    </row>
    <row r="191" spans="12:23" ht="21" x14ac:dyDescent="0.4">
      <c r="L191" s="50">
        <f>($B53 * $N$168 + $C53 * $O$168 + $D53 * $P$168 + $E53 * $Q$168 + $F53 * $R$168 + $G53 * $S$168 + $H53 * $T$168 + $I53 * $U$168) * MAX($J$7:$J49)</f>
        <v>186.1268649494618</v>
      </c>
      <c r="M191" s="51">
        <f>(L191/MAX($J$7:$J49)) - $J53</f>
        <v>-0.41543153921832726</v>
      </c>
      <c r="N191" s="51">
        <f t="shared" si="43"/>
        <v>0.17258336377730857</v>
      </c>
      <c r="O191" s="52">
        <f t="shared" si="44"/>
        <v>-3.6124481671158892E-2</v>
      </c>
      <c r="P191" s="59">
        <f t="shared" si="45"/>
        <v>-3.5802261319285323E-5</v>
      </c>
      <c r="Q191" s="60">
        <f t="shared" si="46"/>
        <v>-5.3703391978927985E-5</v>
      </c>
      <c r="R191" s="60">
        <f t="shared" si="47"/>
        <v>-3.6124481671158892E-2</v>
      </c>
      <c r="S191" s="60">
        <f t="shared" si="48"/>
        <v>-1.8796187192624797E-3</v>
      </c>
      <c r="T191" s="60">
        <f t="shared" si="49"/>
        <v>-2.9751679156326104E-2</v>
      </c>
      <c r="U191" s="60">
        <f t="shared" si="50"/>
        <v>-1.2172768848557011E-3</v>
      </c>
      <c r="V191" s="60">
        <f t="shared" si="51"/>
        <v>-2.1767774882125477E-2</v>
      </c>
      <c r="W191" s="46">
        <f t="shared" si="52"/>
        <v>-1.372995352017129E-6</v>
      </c>
    </row>
    <row r="192" spans="12:23" ht="21" x14ac:dyDescent="0.4">
      <c r="L192" s="50">
        <f>($B54 * $N$168 + $C54 * $O$168 + $D54 * $P$168 + $E54 * $Q$168 + $F54 * $R$168 + $G54 * $S$168 + $H54 * $T$168 + $I54 * $U$168) * MAX($J$7:$J50)</f>
        <v>227.51928834637846</v>
      </c>
      <c r="M192" s="51">
        <f>(L192/MAX($J$7:$J50)) - $J54</f>
        <v>-0.42953167244108093</v>
      </c>
      <c r="N192" s="51">
        <f t="shared" si="43"/>
        <v>0.18449745763003203</v>
      </c>
      <c r="O192" s="52">
        <f t="shared" si="44"/>
        <v>-3.7350580212267906E-2</v>
      </c>
      <c r="P192" s="59">
        <f t="shared" si="45"/>
        <v>-6.2276915735336231E-5</v>
      </c>
      <c r="Q192" s="60">
        <f t="shared" si="46"/>
        <v>-4.6707686801502177E-5</v>
      </c>
      <c r="R192" s="60">
        <f t="shared" si="47"/>
        <v>-3.1060611722998947E-2</v>
      </c>
      <c r="S192" s="60">
        <f t="shared" si="48"/>
        <v>-2.9114458106269687E-3</v>
      </c>
      <c r="T192" s="60">
        <f t="shared" si="49"/>
        <v>-2.8818642756526843E-2</v>
      </c>
      <c r="U192" s="60">
        <f t="shared" si="50"/>
        <v>-1.3856613751112312E-3</v>
      </c>
      <c r="V192" s="60">
        <f t="shared" si="51"/>
        <v>-3.7350580212267906E-2</v>
      </c>
      <c r="W192" s="46">
        <f t="shared" si="52"/>
        <v>-3.5995799952397338E-6</v>
      </c>
    </row>
    <row r="193" spans="12:23" ht="21" x14ac:dyDescent="0.4">
      <c r="L193" s="50">
        <f>($B55 * $N$168 + $C55 * $O$168 + $D55 * $P$168 + $E55 * $Q$168 + $F55 * $R$168 + $G55 * $S$168 + $H55 * $T$168 + $I55 * $U$168) * MAX($J$7:$J51)</f>
        <v>147.08353181592551</v>
      </c>
      <c r="M193" s="51">
        <f>(L193/MAX($J$7:$J51)) - $J55</f>
        <v>-0.74420255336360785</v>
      </c>
      <c r="N193" s="51">
        <f t="shared" si="43"/>
        <v>0.55383744043291361</v>
      </c>
      <c r="O193" s="52">
        <f t="shared" si="44"/>
        <v>-6.4713265509878951E-2</v>
      </c>
      <c r="P193" s="61">
        <f t="shared" si="45"/>
        <v>-5.5847478325677626E-5</v>
      </c>
      <c r="Q193" s="62">
        <f t="shared" si="46"/>
        <v>-4.1885608744258218E-5</v>
      </c>
      <c r="R193" s="62">
        <f t="shared" si="47"/>
        <v>-2.7826006075768878E-2</v>
      </c>
      <c r="S193" s="62">
        <f t="shared" si="48"/>
        <v>-1.5916531322818124E-3</v>
      </c>
      <c r="T193" s="62">
        <f t="shared" si="49"/>
        <v>-6.4713265509878951E-2</v>
      </c>
      <c r="U193" s="62">
        <f t="shared" si="50"/>
        <v>-2.7504883075396228E-3</v>
      </c>
      <c r="V193" s="62">
        <f t="shared" si="51"/>
        <v>-4.2067113048816676E-2</v>
      </c>
      <c r="W193" s="63">
        <f t="shared" si="52"/>
        <v>-4.747035657682599E-6</v>
      </c>
    </row>
    <row r="194" spans="12:23" ht="21" x14ac:dyDescent="0.4">
      <c r="L194" s="38"/>
      <c r="M194" s="39"/>
      <c r="N194" s="39"/>
      <c r="O194" s="39"/>
      <c r="P194" s="21"/>
      <c r="Q194" s="21"/>
      <c r="R194" s="21"/>
      <c r="S194" s="21"/>
      <c r="T194" s="21"/>
      <c r="U194" s="21"/>
      <c r="V194" s="21"/>
      <c r="W194" s="26"/>
    </row>
    <row r="195" spans="12:23" ht="21" x14ac:dyDescent="0.4">
      <c r="L195" s="28" t="s">
        <v>31</v>
      </c>
      <c r="M195" s="21"/>
      <c r="N195" s="7" t="s">
        <v>23</v>
      </c>
      <c r="O195" s="21"/>
      <c r="P195" s="40" t="s">
        <v>26</v>
      </c>
      <c r="Q195" s="21"/>
      <c r="R195" s="21"/>
      <c r="S195" s="21"/>
      <c r="T195" s="21"/>
      <c r="U195" s="21"/>
      <c r="V195" s="21"/>
      <c r="W195" s="26"/>
    </row>
    <row r="196" spans="12:23" ht="21" x14ac:dyDescent="0.4">
      <c r="L196" s="53">
        <f>1 - ABS(SUM(M171:M193)) / 23</f>
        <v>0.83631236914740892</v>
      </c>
      <c r="M196" s="35"/>
      <c r="N196" s="54">
        <f>GEOMEAN(N171:N193)</f>
        <v>1.6444123524741696E-2</v>
      </c>
      <c r="O196" s="35"/>
      <c r="P196" s="55">
        <f t="shared" ref="P196:W196" si="53">SUM(P171:P193)</f>
        <v>-3.7627185093659985E-4</v>
      </c>
      <c r="Q196" s="55">
        <f t="shared" si="53"/>
        <v>-3.2968372472307208E-4</v>
      </c>
      <c r="R196" s="55">
        <f t="shared" si="53"/>
        <v>-0.26481943646800388</v>
      </c>
      <c r="S196" s="55">
        <f t="shared" si="53"/>
        <v>-1.390388482685073E-2</v>
      </c>
      <c r="T196" s="55">
        <f t="shared" si="53"/>
        <v>-0.2144616410531977</v>
      </c>
      <c r="U196" s="55">
        <f t="shared" si="53"/>
        <v>-9.8249365616799589E-3</v>
      </c>
      <c r="V196" s="55">
        <f t="shared" si="53"/>
        <v>-0.25203288562138504</v>
      </c>
      <c r="W196" s="55">
        <f t="shared" si="53"/>
        <v>-4.1320492154927073E-5</v>
      </c>
    </row>
    <row r="197" spans="12:23" ht="21" x14ac:dyDescent="0.4"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</row>
    <row r="198" spans="12:23" ht="21" x14ac:dyDescent="0.3">
      <c r="L198" s="74" t="s">
        <v>35</v>
      </c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</row>
    <row r="199" spans="12:23" ht="21" x14ac:dyDescent="0.4">
      <c r="L199" s="27"/>
      <c r="M199" s="21"/>
      <c r="N199" s="49" t="s">
        <v>11</v>
      </c>
      <c r="O199" s="49" t="s">
        <v>12</v>
      </c>
      <c r="P199" s="49" t="s">
        <v>13</v>
      </c>
      <c r="Q199" s="49" t="s">
        <v>14</v>
      </c>
      <c r="R199" s="49" t="s">
        <v>15</v>
      </c>
      <c r="S199" s="49" t="s">
        <v>16</v>
      </c>
      <c r="T199" s="49" t="s">
        <v>17</v>
      </c>
      <c r="U199" s="49" t="s">
        <v>18</v>
      </c>
      <c r="V199" s="21"/>
      <c r="W199" s="26"/>
    </row>
    <row r="200" spans="12:23" ht="21" x14ac:dyDescent="0.4">
      <c r="L200" s="27"/>
      <c r="M200" s="21"/>
      <c r="N200" s="48">
        <f t="shared" ref="N200:U200" si="54">N168 - (P196*$M$5)</f>
        <v>0.21003352987184129</v>
      </c>
      <c r="O200" s="48">
        <f t="shared" si="54"/>
        <v>0.19002902758747872</v>
      </c>
      <c r="P200" s="48">
        <f t="shared" si="54"/>
        <v>0.15395948076613833</v>
      </c>
      <c r="Q200" s="48">
        <f t="shared" si="54"/>
        <v>6.2157048087692892E-3</v>
      </c>
      <c r="R200" s="48">
        <f t="shared" si="54"/>
        <v>3.4127977659678795E-2</v>
      </c>
      <c r="S200" s="48">
        <f t="shared" si="54"/>
        <v>2.0864056511482213E-2</v>
      </c>
      <c r="T200" s="48">
        <f t="shared" si="54"/>
        <v>0.25224506186980344</v>
      </c>
      <c r="U200" s="48">
        <f t="shared" si="54"/>
        <v>0.14000372124584945</v>
      </c>
      <c r="V200" s="21"/>
      <c r="W200" s="26"/>
    </row>
    <row r="201" spans="12:23" ht="21" x14ac:dyDescent="0.4">
      <c r="L201" s="27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6"/>
    </row>
    <row r="202" spans="12:23" ht="21" x14ac:dyDescent="0.4">
      <c r="L202" s="49" t="s">
        <v>21</v>
      </c>
      <c r="M202" s="49" t="s">
        <v>22</v>
      </c>
      <c r="N202" s="49" t="s">
        <v>27</v>
      </c>
      <c r="O202" s="49" t="s">
        <v>24</v>
      </c>
      <c r="P202" s="75" t="s">
        <v>48</v>
      </c>
      <c r="Q202" s="75"/>
      <c r="R202" s="75"/>
      <c r="S202" s="75"/>
      <c r="T202" s="75"/>
      <c r="U202" s="75"/>
      <c r="V202" s="75"/>
      <c r="W202" s="75"/>
    </row>
    <row r="203" spans="12:23" ht="21" x14ac:dyDescent="0.4">
      <c r="L203" s="50">
        <f>($B33 * $N$200 + $C33 * $O$200 + $D33 * $P$200 + $E33 * $Q$200 + $F33 * $R$200 + $G33 * $S$200 + $H33 * $T$200 + $I33 * $U$200) * MAX($J$7:$J29)</f>
        <v>146.61194618227071</v>
      </c>
      <c r="M203" s="51">
        <f>(L203/MAX($J$7:$J29)) - $J33</f>
        <v>0.14193381944742733</v>
      </c>
      <c r="N203" s="51">
        <f t="shared" ref="N203:N225" si="55">M203*M203</f>
        <v>2.0145209102934901E-2</v>
      </c>
      <c r="O203" s="52">
        <f t="shared" ref="O203:O225" si="56">2*M203/COUNT($B$7:$B$29)</f>
        <v>1.2342071256298029E-2</v>
      </c>
      <c r="P203" s="56">
        <f t="shared" ref="P203:P225" si="57">$O203*B33</f>
        <v>6.0411508841400052E-6</v>
      </c>
      <c r="Q203" s="57">
        <f t="shared" ref="Q203:Q225" si="58">$O203*C33</f>
        <v>6.0411508841400052E-6</v>
      </c>
      <c r="R203" s="57">
        <f t="shared" ref="R203:R225" si="59">$O203*D33</f>
        <v>1.1701709262579189E-2</v>
      </c>
      <c r="S203" s="57">
        <f t="shared" ref="S203:S225" si="60">$O203*E33</f>
        <v>1.8123452652420014E-4</v>
      </c>
      <c r="T203" s="57">
        <f t="shared" ref="T203:T225" si="61">$O203*F33</f>
        <v>1.2342071256298029E-2</v>
      </c>
      <c r="U203" s="57">
        <f t="shared" ref="U203:U225" si="62">$O203*G33</f>
        <v>2.8997524243872018E-4</v>
      </c>
      <c r="V203" s="57">
        <f t="shared" ref="V203:V225" si="63">$O203*H33</f>
        <v>3.6246905304840029E-3</v>
      </c>
      <c r="W203" s="58">
        <f t="shared" ref="W203:W225" si="64">$O203*I33</f>
        <v>1.7519337564006012E-6</v>
      </c>
    </row>
    <row r="204" spans="12:23" ht="21" x14ac:dyDescent="0.4">
      <c r="L204" s="50">
        <f>($B34 * $N$200 + $C34 * $O$200 + $D34 * $P$200 + $E34 * $Q$200 + $F34 * $R$200 + $G34 * $S$200 + $H34 * $T$200 + $I34 * $U$200) * MAX($J$7:$J30)</f>
        <v>190.20051524724238</v>
      </c>
      <c r="M204" s="51">
        <f>(L204/MAX($J$7:$J30)) - $J34</f>
        <v>0.18295741782129107</v>
      </c>
      <c r="N204" s="51">
        <f t="shared" si="55"/>
        <v>3.3473416735834476E-2</v>
      </c>
      <c r="O204" s="52">
        <f t="shared" si="56"/>
        <v>1.5909340680112266E-2</v>
      </c>
      <c r="P204" s="59">
        <f t="shared" si="57"/>
        <v>1.6418308235409975E-5</v>
      </c>
      <c r="Q204" s="60">
        <f t="shared" si="58"/>
        <v>8.2091541177049876E-6</v>
      </c>
      <c r="R204" s="60">
        <f t="shared" si="59"/>
        <v>1.5909340680112266E-2</v>
      </c>
      <c r="S204" s="60">
        <f t="shared" si="60"/>
        <v>4.7613093882688929E-4</v>
      </c>
      <c r="T204" s="60">
        <f t="shared" si="61"/>
        <v>8.6770759024141723E-3</v>
      </c>
      <c r="U204" s="60">
        <f t="shared" si="62"/>
        <v>1.4776477411868977E-4</v>
      </c>
      <c r="V204" s="60">
        <f t="shared" si="63"/>
        <v>9.9330764824230346E-3</v>
      </c>
      <c r="W204" s="46">
        <f t="shared" si="64"/>
        <v>2.8732039411967455E-6</v>
      </c>
    </row>
    <row r="205" spans="12:23" ht="21" x14ac:dyDescent="0.4">
      <c r="L205" s="50">
        <f>($B35 * $N$200 + $C35 * $O$200 + $D35 * $P$200 + $E35 * $Q$200 + $F35 * $R$200 + $G35 * $S$200 + $H35 * $T$200 + $I35 * $U$200) * MAX($J$7:$J31)</f>
        <v>175.32937908610731</v>
      </c>
      <c r="M205" s="51">
        <f>(L205/MAX($J$7:$J31)) - $J35</f>
        <v>6.1442398410621407E-2</v>
      </c>
      <c r="N205" s="51">
        <f t="shared" si="55"/>
        <v>3.7751683224495321E-3</v>
      </c>
      <c r="O205" s="52">
        <f t="shared" si="56"/>
        <v>5.342817253097514E-3</v>
      </c>
      <c r="P205" s="59">
        <f t="shared" si="57"/>
        <v>2.7526106404417901E-6</v>
      </c>
      <c r="Q205" s="60">
        <f t="shared" si="58"/>
        <v>2.7526106404417901E-6</v>
      </c>
      <c r="R205" s="60">
        <f t="shared" si="59"/>
        <v>5.3070333147717712E-3</v>
      </c>
      <c r="S205" s="60">
        <f t="shared" si="60"/>
        <v>1.7891969162871633E-4</v>
      </c>
      <c r="T205" s="60">
        <f t="shared" si="61"/>
        <v>5.342817253097514E-3</v>
      </c>
      <c r="U205" s="60">
        <f t="shared" si="62"/>
        <v>1.2386747881988055E-4</v>
      </c>
      <c r="V205" s="60">
        <f t="shared" si="63"/>
        <v>2.4773495763976108E-3</v>
      </c>
      <c r="W205" s="46">
        <f t="shared" si="64"/>
        <v>2.2009510699400261E-7</v>
      </c>
    </row>
    <row r="206" spans="12:23" ht="21" x14ac:dyDescent="0.4">
      <c r="L206" s="50">
        <f>($B36 * $N$200 + $C36 * $O$200 + $D36 * $P$200 + $E36 * $Q$200 + $F36 * $R$200 + $G36 * $S$200 + $H36 * $T$200 + $I36 * $U$200) * MAX($J$7:$J32)</f>
        <v>157.11859570611864</v>
      </c>
      <c r="M206" s="51">
        <f>(L206/MAX($J$7:$J32)) - $J36</f>
        <v>-4.8372248589241273E-3</v>
      </c>
      <c r="N206" s="51">
        <f t="shared" si="55"/>
        <v>2.3398744335793544E-5</v>
      </c>
      <c r="O206" s="52">
        <f t="shared" si="56"/>
        <v>-4.2062824860209804E-4</v>
      </c>
      <c r="P206" s="59">
        <f t="shared" si="57"/>
        <v>-2.1648391590432221E-7</v>
      </c>
      <c r="Q206" s="60">
        <f t="shared" si="58"/>
        <v>-2.1648391590432221E-7</v>
      </c>
      <c r="R206" s="60">
        <f t="shared" si="59"/>
        <v>-4.2062824860209804E-4</v>
      </c>
      <c r="S206" s="60">
        <f t="shared" si="60"/>
        <v>-2.4679166413092733E-5</v>
      </c>
      <c r="T206" s="60">
        <f t="shared" si="61"/>
        <v>-3.0286099835014676E-4</v>
      </c>
      <c r="U206" s="60">
        <f t="shared" si="62"/>
        <v>-1.861761676777171E-5</v>
      </c>
      <c r="V206" s="60">
        <f t="shared" si="63"/>
        <v>-1.5543545161930336E-4</v>
      </c>
      <c r="W206" s="46">
        <f t="shared" si="64"/>
        <v>-3.247258738564833E-8</v>
      </c>
    </row>
    <row r="207" spans="12:23" ht="21" x14ac:dyDescent="0.4">
      <c r="L207" s="50">
        <f>($B37 * $N$200 + $C37 * $O$200 + $D37 * $P$200 + $E37 * $Q$200 + $F37 * $R$200 + $G37 * $S$200 + $H37 * $T$200 + $I37 * $U$200) * MAX($J$7:$J33)</f>
        <v>157.99910165222897</v>
      </c>
      <c r="M207" s="51">
        <f>(L207/MAX($J$7:$J33)) - $J37</f>
        <v>-3.4798232135148099E-3</v>
      </c>
      <c r="N207" s="51">
        <f t="shared" si="55"/>
        <v>1.2109169597316539E-5</v>
      </c>
      <c r="O207" s="52">
        <f t="shared" si="56"/>
        <v>-3.0259332291433132E-4</v>
      </c>
      <c r="P207" s="59">
        <f t="shared" si="57"/>
        <v>-3.0518741594990556E-7</v>
      </c>
      <c r="Q207" s="60">
        <f t="shared" si="58"/>
        <v>-1.5259370797495278E-7</v>
      </c>
      <c r="R207" s="60">
        <f t="shared" si="59"/>
        <v>-3.0259332291433132E-4</v>
      </c>
      <c r="S207" s="60">
        <f t="shared" si="60"/>
        <v>-2.3194243612192819E-5</v>
      </c>
      <c r="T207" s="60">
        <f t="shared" si="61"/>
        <v>-6.6530856677079401E-5</v>
      </c>
      <c r="U207" s="60">
        <f t="shared" si="62"/>
        <v>-1.0681559558246692E-6</v>
      </c>
      <c r="V207" s="60">
        <f t="shared" si="63"/>
        <v>-1.3489283784985824E-4</v>
      </c>
      <c r="W207" s="46">
        <f t="shared" si="64"/>
        <v>-2.5940229741839419E-8</v>
      </c>
    </row>
    <row r="208" spans="12:23" ht="21" x14ac:dyDescent="0.4">
      <c r="L208" s="50">
        <f>($B38 * $N$200 + $C38 * $O$200 + $D38 * $P$200 + $E38 * $Q$200 + $F38 * $R$200 + $G38 * $S$200 + $H38 * $T$200 + $I38 * $U$200) * MAX($J$7:$J34)</f>
        <v>166.35249121162377</v>
      </c>
      <c r="M208" s="51">
        <f>(L208/MAX($J$7:$J34)) - $J38</f>
        <v>-2.1995667458045598E-2</v>
      </c>
      <c r="N208" s="51">
        <f t="shared" si="55"/>
        <v>4.838093869249261E-4</v>
      </c>
      <c r="O208" s="52">
        <f t="shared" si="56"/>
        <v>-1.9126667354822258E-3</v>
      </c>
      <c r="P208" s="59">
        <f t="shared" si="57"/>
        <v>-1.9280914672199858E-6</v>
      </c>
      <c r="Q208" s="60">
        <f t="shared" si="58"/>
        <v>-9.6404573360999288E-7</v>
      </c>
      <c r="R208" s="60">
        <f t="shared" si="59"/>
        <v>-1.9126667354822258E-3</v>
      </c>
      <c r="S208" s="60">
        <f t="shared" si="60"/>
        <v>-5.6878698282989584E-5</v>
      </c>
      <c r="T208" s="60">
        <f t="shared" si="61"/>
        <v>-7.8858941009297414E-4</v>
      </c>
      <c r="U208" s="60">
        <f t="shared" si="62"/>
        <v>-4.6274195213279655E-5</v>
      </c>
      <c r="V208" s="60">
        <f t="shared" si="63"/>
        <v>-9.119872639950532E-4</v>
      </c>
      <c r="W208" s="46">
        <f t="shared" si="64"/>
        <v>-9.6404573360999283E-8</v>
      </c>
    </row>
    <row r="209" spans="12:23" ht="21" x14ac:dyDescent="0.4">
      <c r="L209" s="50">
        <f>($B39 * $N$200 + $C39 * $O$200 + $D39 * $P$200 + $E39 * $Q$200 + $F39 * $R$200 + $G39 * $S$200 + $H39 * $T$200 + $I39 * $U$200) * MAX($J$7:$J35)</f>
        <v>166.05703676480178</v>
      </c>
      <c r="M209" s="51">
        <f>(L209/MAX($J$7:$J35)) - $J39</f>
        <v>-9.2074718669909961E-2</v>
      </c>
      <c r="N209" s="51">
        <f t="shared" si="55"/>
        <v>8.4777538181430665E-3</v>
      </c>
      <c r="O209" s="52">
        <f t="shared" si="56"/>
        <v>-8.0064972756443437E-3</v>
      </c>
      <c r="P209" s="59">
        <f t="shared" si="57"/>
        <v>-1.0016468651765233E-5</v>
      </c>
      <c r="Q209" s="60">
        <f t="shared" si="58"/>
        <v>-6.6776457678434889E-6</v>
      </c>
      <c r="R209" s="60">
        <f t="shared" si="59"/>
        <v>-6.504026977879559E-3</v>
      </c>
      <c r="S209" s="60">
        <f t="shared" si="60"/>
        <v>-2.3371760187452212E-5</v>
      </c>
      <c r="T209" s="60">
        <f t="shared" si="61"/>
        <v>-8.0064972756443437E-3</v>
      </c>
      <c r="U209" s="60">
        <f t="shared" si="62"/>
        <v>-5.1417872412394875E-4</v>
      </c>
      <c r="V209" s="60">
        <f t="shared" si="63"/>
        <v>-4.0566698039649195E-3</v>
      </c>
      <c r="W209" s="46">
        <f t="shared" si="64"/>
        <v>-8.0128683261060429E-7</v>
      </c>
    </row>
    <row r="210" spans="12:23" ht="21" x14ac:dyDescent="0.4">
      <c r="L210" s="50">
        <f>($B40 * $N$200 + $C40 * $O$200 + $D40 * $P$200 + $E40 * $Q$200 + $F40 * $R$200 + $G40 * $S$200 + $H40 * $T$200 + $I40 * $U$200) * MAX($J$7:$J36)</f>
        <v>192.48705411040237</v>
      </c>
      <c r="M210" s="51">
        <f>(L210/MAX($J$7:$J36)) - $J40</f>
        <v>-4.7848601547126335E-2</v>
      </c>
      <c r="N210" s="51">
        <f t="shared" si="55"/>
        <v>2.2894886700156607E-3</v>
      </c>
      <c r="O210" s="52">
        <f t="shared" si="56"/>
        <v>-4.1607479606196813E-3</v>
      </c>
      <c r="P210" s="59">
        <f t="shared" si="57"/>
        <v>-4.2784040726166382E-6</v>
      </c>
      <c r="Q210" s="60">
        <f t="shared" si="58"/>
        <v>-2.1392020363083191E-6</v>
      </c>
      <c r="R210" s="60">
        <f t="shared" si="59"/>
        <v>-4.1607479606196813E-3</v>
      </c>
      <c r="S210" s="60">
        <f t="shared" si="60"/>
        <v>-8.7707283488641096E-5</v>
      </c>
      <c r="T210" s="60">
        <f t="shared" si="61"/>
        <v>-1.3263052625111581E-3</v>
      </c>
      <c r="U210" s="60">
        <f t="shared" si="62"/>
        <v>-2.9948828508316473E-5</v>
      </c>
      <c r="V210" s="60">
        <f t="shared" si="63"/>
        <v>-2.7916586573823567E-3</v>
      </c>
      <c r="W210" s="46">
        <f t="shared" si="64"/>
        <v>-2.4600823417545672E-6</v>
      </c>
    </row>
    <row r="211" spans="12:23" ht="21" x14ac:dyDescent="0.4">
      <c r="L211" s="50">
        <f>($B41 * $N$200 + $C41 * $O$200 + $D41 * $P$200 + $E41 * $Q$200 + $F41 * $R$200 + $G41 * $S$200 + $H41 * $T$200 + $I41 * $U$200) * MAX($J$7:$J37)</f>
        <v>226.18656157624599</v>
      </c>
      <c r="M211" s="51">
        <f>(L211/MAX($J$7:$J37)) - $J41</f>
        <v>-5.3588588563050432E-2</v>
      </c>
      <c r="N211" s="51">
        <f t="shared" si="55"/>
        <v>2.8717368241798994E-3</v>
      </c>
      <c r="O211" s="52">
        <f t="shared" si="56"/>
        <v>-4.6598772663522118E-3</v>
      </c>
      <c r="P211" s="59">
        <f t="shared" si="57"/>
        <v>-4.6436245803210879E-6</v>
      </c>
      <c r="Q211" s="60">
        <f t="shared" si="58"/>
        <v>-2.3218122901605439E-6</v>
      </c>
      <c r="R211" s="60">
        <f t="shared" si="59"/>
        <v>-4.6598772663522118E-3</v>
      </c>
      <c r="S211" s="60">
        <f t="shared" si="60"/>
        <v>-3.6916815413552651E-4</v>
      </c>
      <c r="T211" s="60">
        <f t="shared" si="61"/>
        <v>-1.6740266612057522E-3</v>
      </c>
      <c r="U211" s="60">
        <f t="shared" si="62"/>
        <v>-1.3930873740963264E-5</v>
      </c>
      <c r="V211" s="60">
        <f t="shared" si="63"/>
        <v>-4.1792621222889797E-3</v>
      </c>
      <c r="W211" s="46">
        <f t="shared" si="64"/>
        <v>-2.0199766924396731E-6</v>
      </c>
    </row>
    <row r="212" spans="12:23" ht="21" x14ac:dyDescent="0.4">
      <c r="L212" s="50">
        <f>($B42 * $N$200 + $C42 * $O$200 + $D42 * $P$200 + $E42 * $Q$200 + $F42 * $R$200 + $G42 * $S$200 + $H42 * $T$200 + $I42 * $U$200) * MAX($J$7:$J38)</f>
        <v>206.23997047842491</v>
      </c>
      <c r="M212" s="51">
        <f>(L212/MAX($J$7:$J38)) - $J42</f>
        <v>-0.10914787742882626</v>
      </c>
      <c r="N212" s="51">
        <f t="shared" si="55"/>
        <v>1.191325914721808E-2</v>
      </c>
      <c r="O212" s="52">
        <f t="shared" si="56"/>
        <v>-9.4911197764196743E-3</v>
      </c>
      <c r="P212" s="59">
        <f t="shared" si="57"/>
        <v>-1.2671721997890086E-5</v>
      </c>
      <c r="Q212" s="60">
        <f t="shared" si="58"/>
        <v>-8.4478146652600569E-6</v>
      </c>
      <c r="R212" s="60">
        <f t="shared" si="59"/>
        <v>-8.5365167192452875E-3</v>
      </c>
      <c r="S212" s="60">
        <f t="shared" si="60"/>
        <v>-1.2671721997890086E-5</v>
      </c>
      <c r="T212" s="60">
        <f t="shared" si="61"/>
        <v>-9.4911197764196743E-3</v>
      </c>
      <c r="U212" s="60">
        <f t="shared" si="62"/>
        <v>-4.3083854792826294E-4</v>
      </c>
      <c r="V212" s="60">
        <f t="shared" si="63"/>
        <v>-6.9483275621763964E-3</v>
      </c>
      <c r="W212" s="46">
        <f t="shared" si="64"/>
        <v>-3.6789495913678437E-7</v>
      </c>
    </row>
    <row r="213" spans="12:23" ht="21" x14ac:dyDescent="0.4">
      <c r="L213" s="50">
        <f>($B43 * $N$200 + $C43 * $O$200 + $D43 * $P$200 + $E43 * $Q$200 + $F43 * $R$200 + $G43 * $S$200 + $H43 * $T$200 + $I43 * $U$200) * MAX($J$7:$J39)</f>
        <v>173.53042315245847</v>
      </c>
      <c r="M213" s="51">
        <f>(L213/MAX($J$7:$J39)) - $J43</f>
        <v>-0.16725143799572439</v>
      </c>
      <c r="N213" s="51">
        <f t="shared" si="55"/>
        <v>2.7973043511637641E-2</v>
      </c>
      <c r="O213" s="52">
        <f t="shared" si="56"/>
        <v>-1.4543603303976034E-2</v>
      </c>
      <c r="P213" s="59">
        <f t="shared" si="57"/>
        <v>-7.2428303306653554E-6</v>
      </c>
      <c r="Q213" s="60">
        <f t="shared" si="58"/>
        <v>-2.1728490991996066E-5</v>
      </c>
      <c r="R213" s="60">
        <f t="shared" si="59"/>
        <v>-1.4543603303976034E-2</v>
      </c>
      <c r="S213" s="60">
        <f t="shared" si="60"/>
        <v>-2.8971321322661422E-5</v>
      </c>
      <c r="T213" s="60">
        <f t="shared" si="61"/>
        <v>-7.1486735363667057E-3</v>
      </c>
      <c r="U213" s="60">
        <f t="shared" si="62"/>
        <v>-3.5489868620260242E-4</v>
      </c>
      <c r="V213" s="60">
        <f t="shared" si="63"/>
        <v>-7.5035722225693085E-3</v>
      </c>
      <c r="W213" s="46">
        <f t="shared" si="64"/>
        <v>-5.3074183690275055E-7</v>
      </c>
    </row>
    <row r="214" spans="12:23" ht="21" x14ac:dyDescent="0.4">
      <c r="L214" s="50">
        <f>($B44 * $N$200 + $C44 * $O$200 + $D44 * $P$200 + $E44 * $Q$200 + $F44 * $R$200 + $G44 * $S$200 + $H44 * $T$200 + $I44 * $U$200) * MAX($J$7:$J40)</f>
        <v>238.48219401533996</v>
      </c>
      <c r="M214" s="51">
        <f>(L214/MAX($J$7:$J40)) - $J44</f>
        <v>-5.4813575625495714E-2</v>
      </c>
      <c r="N214" s="51">
        <f t="shared" si="55"/>
        <v>3.0045280728519378E-3</v>
      </c>
      <c r="O214" s="52">
        <f t="shared" si="56"/>
        <v>-4.766397880477888E-3</v>
      </c>
      <c r="P214" s="59">
        <f t="shared" si="57"/>
        <v>-9.6976559114504337E-6</v>
      </c>
      <c r="Q214" s="60">
        <f t="shared" si="58"/>
        <v>-7.2732419335878244E-6</v>
      </c>
      <c r="R214" s="60">
        <f t="shared" si="59"/>
        <v>-4.766397880477888E-3</v>
      </c>
      <c r="S214" s="60">
        <f t="shared" si="60"/>
        <v>-2.6668553756488688E-5</v>
      </c>
      <c r="T214" s="60">
        <f t="shared" si="61"/>
        <v>-3.5832838592809351E-3</v>
      </c>
      <c r="U214" s="60">
        <f t="shared" si="62"/>
        <v>-7.7581247291603469E-5</v>
      </c>
      <c r="V214" s="60">
        <f t="shared" si="63"/>
        <v>-4.4221310956213972E-3</v>
      </c>
      <c r="W214" s="46">
        <f t="shared" si="64"/>
        <v>-6.061034944656521E-7</v>
      </c>
    </row>
    <row r="215" spans="12:23" ht="21" x14ac:dyDescent="0.4">
      <c r="L215" s="50">
        <f>($B45 * $N$200 + $C45 * $O$200 + $D45 * $P$200 + $E45 * $Q$200 + $F45 * $R$200 + $G45 * $S$200 + $H45 * $T$200 + $I45 * $U$200) * MAX($J$7:$J41)</f>
        <v>236.0525055039663</v>
      </c>
      <c r="M215" s="51">
        <f>(L215/MAX($J$7:$J41)) - $J45</f>
        <v>-0.11103912086266732</v>
      </c>
      <c r="N215" s="51">
        <f t="shared" si="55"/>
        <v>1.2329686361954041E-2</v>
      </c>
      <c r="O215" s="52">
        <f t="shared" si="56"/>
        <v>-9.6555757271884618E-3</v>
      </c>
      <c r="P215" s="59">
        <f t="shared" si="57"/>
        <v>-1.4432848620610556E-5</v>
      </c>
      <c r="Q215" s="60">
        <f t="shared" si="58"/>
        <v>-1.4432848620610556E-5</v>
      </c>
      <c r="R215" s="60">
        <f t="shared" si="59"/>
        <v>-9.6555757271884618E-3</v>
      </c>
      <c r="S215" s="60">
        <f t="shared" si="60"/>
        <v>-5.1477160080177652E-4</v>
      </c>
      <c r="T215" s="60">
        <f t="shared" si="61"/>
        <v>-6.0906621178976545E-3</v>
      </c>
      <c r="U215" s="60">
        <f t="shared" si="62"/>
        <v>-2.6941317425139703E-4</v>
      </c>
      <c r="V215" s="60">
        <f t="shared" si="63"/>
        <v>-8.9387442456981374E-3</v>
      </c>
      <c r="W215" s="46">
        <f t="shared" si="64"/>
        <v>-6.2533508486300097E-7</v>
      </c>
    </row>
    <row r="216" spans="12:23" ht="21" x14ac:dyDescent="0.4">
      <c r="L216" s="50">
        <f>($B46 * $N$200 + $C46 * $O$200 + $D46 * $P$200 + $E46 * $Q$200 + $F46 * $R$200 + $G46 * $S$200 + $H46 * $T$200 + $I46 * $U$200) * MAX($J$7:$J42)</f>
        <v>206.99090648315374</v>
      </c>
      <c r="M216" s="51">
        <f>(L216/MAX($J$7:$J42)) - $J46</f>
        <v>-0.16175494524668915</v>
      </c>
      <c r="N216" s="51">
        <f t="shared" si="55"/>
        <v>2.6164662311759405E-2</v>
      </c>
      <c r="O216" s="52">
        <f t="shared" si="56"/>
        <v>-1.4065647412755579E-2</v>
      </c>
      <c r="P216" s="59">
        <f t="shared" si="57"/>
        <v>-2.1463348035740965E-5</v>
      </c>
      <c r="Q216" s="60">
        <f t="shared" si="58"/>
        <v>-1.4308898690493977E-5</v>
      </c>
      <c r="R216" s="60">
        <f t="shared" si="59"/>
        <v>-1.4065647412755579E-2</v>
      </c>
      <c r="S216" s="60">
        <f t="shared" si="60"/>
        <v>-1.5024343625018674E-4</v>
      </c>
      <c r="T216" s="60">
        <f t="shared" si="61"/>
        <v>-1.0502731638822579E-2</v>
      </c>
      <c r="U216" s="60">
        <f t="shared" si="62"/>
        <v>-2.1463348035740965E-4</v>
      </c>
      <c r="V216" s="60">
        <f t="shared" si="63"/>
        <v>-1.0016229083345783E-2</v>
      </c>
      <c r="W216" s="46">
        <f t="shared" si="64"/>
        <v>-1.7886123363117471E-6</v>
      </c>
    </row>
    <row r="217" spans="12:23" ht="21" x14ac:dyDescent="0.4">
      <c r="L217" s="50">
        <f>($B47 * $N$200 + $C47 * $O$200 + $D47 * $P$200 + $E47 * $Q$200 + $F47 * $R$200 + $G47 * $S$200 + $H47 * $T$200 + $I47 * $U$200) * MAX($J$7:$J43)</f>
        <v>238.9544480608985</v>
      </c>
      <c r="M217" s="51">
        <f>(L217/MAX($J$7:$J43)) - $J47</f>
        <v>-0.15832269902452434</v>
      </c>
      <c r="N217" s="51">
        <f t="shared" si="55"/>
        <v>2.506607702641012E-2</v>
      </c>
      <c r="O217" s="52">
        <f t="shared" si="56"/>
        <v>-1.3767191219523855E-2</v>
      </c>
      <c r="P217" s="59">
        <f t="shared" si="57"/>
        <v>-2.538901100880379E-5</v>
      </c>
      <c r="Q217" s="60">
        <f t="shared" si="58"/>
        <v>-1.2694505504401895E-5</v>
      </c>
      <c r="R217" s="60">
        <f t="shared" si="59"/>
        <v>-1.2777019790180508E-2</v>
      </c>
      <c r="S217" s="60">
        <f t="shared" si="60"/>
        <v>-6.3472527522009475E-6</v>
      </c>
      <c r="T217" s="60">
        <f t="shared" si="61"/>
        <v>-7.7373011049329549E-3</v>
      </c>
      <c r="U217" s="60">
        <f t="shared" si="62"/>
        <v>-4.5065494540626731E-4</v>
      </c>
      <c r="V217" s="60">
        <f t="shared" si="63"/>
        <v>-1.3767191219523855E-2</v>
      </c>
      <c r="W217" s="46">
        <f t="shared" si="64"/>
        <v>-1.2694505504401897E-6</v>
      </c>
    </row>
    <row r="218" spans="12:23" ht="21" x14ac:dyDescent="0.4">
      <c r="L218" s="50">
        <f>($B48 * $N$200 + $C48 * $O$200 + $D48 * $P$200 + $E48 * $Q$200 + $F48 * $R$200 + $G48 * $S$200 + $H48 * $T$200 + $I48 * $U$200) * MAX($J$7:$J44)</f>
        <v>190.66955950512337</v>
      </c>
      <c r="M218" s="51">
        <f>(L218/MAX($J$7:$J44)) - $J48</f>
        <v>-0.27692250520848105</v>
      </c>
      <c r="N218" s="51">
        <f t="shared" si="55"/>
        <v>7.6686073890941217E-2</v>
      </c>
      <c r="O218" s="52">
        <f t="shared" si="56"/>
        <v>-2.4080217844215743E-2</v>
      </c>
      <c r="P218" s="59">
        <f t="shared" si="57"/>
        <v>-5.9516109352980085E-6</v>
      </c>
      <c r="Q218" s="60">
        <f t="shared" si="58"/>
        <v>-1.7854832805894026E-5</v>
      </c>
      <c r="R218" s="60">
        <f t="shared" si="59"/>
        <v>-1.1659205822248799E-2</v>
      </c>
      <c r="S218" s="60">
        <f t="shared" si="60"/>
        <v>-2.9758054676490046E-5</v>
      </c>
      <c r="T218" s="60">
        <f t="shared" si="61"/>
        <v>-3.2019666831903286E-3</v>
      </c>
      <c r="U218" s="60">
        <f t="shared" si="62"/>
        <v>-6.5467720288278094E-5</v>
      </c>
      <c r="V218" s="60">
        <f t="shared" si="63"/>
        <v>-2.4080217844215743E-2</v>
      </c>
      <c r="W218" s="46">
        <f t="shared" si="64"/>
        <v>-2.499676592825164E-6</v>
      </c>
    </row>
    <row r="219" spans="12:23" ht="21" x14ac:dyDescent="0.4">
      <c r="L219" s="50">
        <f>($B49 * $N$200 + $C49 * $O$200 + $D49 * $P$200 + $E49 * $Q$200 + $F49 * $R$200 + $G49 * $S$200 + $H49 * $T$200 + $I49 * $U$200) * MAX($J$7:$J45)</f>
        <v>198.56575123201642</v>
      </c>
      <c r="M219" s="51">
        <f>(L219/MAX($J$7:$J45)) - $J49</f>
        <v>-0.26336391090084105</v>
      </c>
      <c r="N219" s="51">
        <f t="shared" si="55"/>
        <v>6.9360549564986149E-2</v>
      </c>
      <c r="O219" s="52">
        <f t="shared" si="56"/>
        <v>-2.2901209643551395E-2</v>
      </c>
      <c r="P219" s="59">
        <f t="shared" si="57"/>
        <v>-3.2468633710139033E-5</v>
      </c>
      <c r="Q219" s="60">
        <f t="shared" si="58"/>
        <v>-2.1645755806759352E-5</v>
      </c>
      <c r="R219" s="60">
        <f t="shared" si="59"/>
        <v>-2.0801571330295737E-2</v>
      </c>
      <c r="S219" s="60">
        <f t="shared" si="60"/>
        <v>-6.4937267420278066E-5</v>
      </c>
      <c r="T219" s="60">
        <f t="shared" si="61"/>
        <v>-2.2901209643551395E-2</v>
      </c>
      <c r="U219" s="60">
        <f t="shared" si="62"/>
        <v>-1.4719113948596361E-3</v>
      </c>
      <c r="V219" s="60">
        <f t="shared" si="63"/>
        <v>-1.5390132378605899E-2</v>
      </c>
      <c r="W219" s="46">
        <f t="shared" si="64"/>
        <v>-1.5151035228376785E-6</v>
      </c>
    </row>
    <row r="220" spans="12:23" ht="21" x14ac:dyDescent="0.4">
      <c r="L220" s="50">
        <f>($B50 * $N$200 + $C50 * $O$200 + $D50 * $P$200 + $E50 * $Q$200 + $F50 * $R$200 + $G50 * $S$200 + $H50 * $T$200 + $I50 * $U$200) * MAX($J$7:$J46)</f>
        <v>177.364115492465</v>
      </c>
      <c r="M220" s="51">
        <f>(L220/MAX($J$7:$J46)) - $J50</f>
        <v>-0.30023632088266961</v>
      </c>
      <c r="N220" s="51">
        <f t="shared" si="55"/>
        <v>9.0141848377161354E-2</v>
      </c>
      <c r="O220" s="52">
        <f t="shared" si="56"/>
        <v>-2.6107506163710402E-2</v>
      </c>
      <c r="P220" s="59">
        <f t="shared" si="57"/>
        <v>-1.329302757826395E-5</v>
      </c>
      <c r="Q220" s="60">
        <f t="shared" si="58"/>
        <v>-1.329302757826395E-5</v>
      </c>
      <c r="R220" s="60">
        <f t="shared" si="59"/>
        <v>-2.6107506163710402E-2</v>
      </c>
      <c r="S220" s="60">
        <f t="shared" si="60"/>
        <v>-2.0737123022091766E-3</v>
      </c>
      <c r="T220" s="60">
        <f t="shared" si="61"/>
        <v>-2.6453124880745265E-3</v>
      </c>
      <c r="U220" s="60">
        <f t="shared" si="62"/>
        <v>0</v>
      </c>
      <c r="V220" s="60">
        <f t="shared" si="63"/>
        <v>-1.5552842266568823E-2</v>
      </c>
      <c r="W220" s="46">
        <f t="shared" si="64"/>
        <v>-1.422353950874243E-5</v>
      </c>
    </row>
    <row r="221" spans="12:23" ht="21" x14ac:dyDescent="0.4">
      <c r="L221" s="50">
        <f>($B51 * $N$200 + $C51 * $O$200 + $D51 * $P$200 + $E51 * $Q$200 + $F51 * $R$200 + $G51 * $S$200 + $H51 * $T$200 + $I51 * $U$200) * MAX($J$7:$J47)</f>
        <v>185.55359484897568</v>
      </c>
      <c r="M221" s="51">
        <f>(L221/MAX($J$7:$J47)) - $J51</f>
        <v>-0.30164592200178142</v>
      </c>
      <c r="N221" s="51">
        <f t="shared" si="55"/>
        <v>9.0990262260304794E-2</v>
      </c>
      <c r="O221" s="52">
        <f t="shared" si="56"/>
        <v>-2.623008017406795E-2</v>
      </c>
      <c r="P221" s="59">
        <f t="shared" si="57"/>
        <v>-2.6414985069554835E-5</v>
      </c>
      <c r="Q221" s="60">
        <f t="shared" si="58"/>
        <v>-2.6414985069554835E-5</v>
      </c>
      <c r="R221" s="60">
        <f t="shared" si="59"/>
        <v>-2.623008017406795E-2</v>
      </c>
      <c r="S221" s="60">
        <f t="shared" si="60"/>
        <v>-3.9622477604332245E-3</v>
      </c>
      <c r="T221" s="60">
        <f t="shared" si="61"/>
        <v>-7.7660056104491204E-3</v>
      </c>
      <c r="U221" s="60">
        <f t="shared" si="62"/>
        <v>-2.1131988055643868E-4</v>
      </c>
      <c r="V221" s="60">
        <f t="shared" si="63"/>
        <v>-1.6337668265519665E-2</v>
      </c>
      <c r="W221" s="46">
        <f t="shared" si="64"/>
        <v>-2.7733915109184809E-6</v>
      </c>
    </row>
    <row r="222" spans="12:23" ht="21" x14ac:dyDescent="0.4">
      <c r="L222" s="50">
        <f>($B52 * $N$200 + $C52 * $O$200 + $D52 * $P$200 + $E52 * $Q$200 + $F52 * $R$200 + $G52 * $S$200 + $H52 * $T$200 + $I52 * $U$200) * MAX($J$7:$J48)</f>
        <v>241.86963703998856</v>
      </c>
      <c r="M222" s="51">
        <f>(L222/MAX($J$7:$J48)) - $J52</f>
        <v>-0.21413976166958509</v>
      </c>
      <c r="N222" s="51">
        <f t="shared" si="55"/>
        <v>4.5855837527906708E-2</v>
      </c>
      <c r="O222" s="52">
        <f t="shared" si="56"/>
        <v>-1.8620848840833485E-2</v>
      </c>
      <c r="P222" s="59">
        <f t="shared" si="57"/>
        <v>-3.5468283506349493E-5</v>
      </c>
      <c r="Q222" s="60">
        <f t="shared" si="58"/>
        <v>-1.7734141753174747E-5</v>
      </c>
      <c r="R222" s="60">
        <f t="shared" si="59"/>
        <v>-1.7494730839506888E-2</v>
      </c>
      <c r="S222" s="60">
        <f t="shared" si="60"/>
        <v>-3.0148040980397067E-4</v>
      </c>
      <c r="T222" s="60">
        <f t="shared" si="61"/>
        <v>-1.2334095589333037E-2</v>
      </c>
      <c r="U222" s="60">
        <f t="shared" si="62"/>
        <v>-3.990181894464318E-4</v>
      </c>
      <c r="V222" s="60">
        <f t="shared" si="63"/>
        <v>-1.8620848840833485E-2</v>
      </c>
      <c r="W222" s="46">
        <f t="shared" si="64"/>
        <v>-1.9549896395487864E-6</v>
      </c>
    </row>
    <row r="223" spans="12:23" ht="21" x14ac:dyDescent="0.4">
      <c r="L223" s="50">
        <f>($B53 * $N$200 + $C53 * $O$200 + $D53 * $P$200 + $E53 * $Q$200 + $F53 * $R$200 + $G53 * $S$200 + $H53 * $T$200 + $I53 * $U$200) * MAX($J$7:$J49)</f>
        <v>192.9621424451006</v>
      </c>
      <c r="M223" s="51">
        <f>(L223/MAX($J$7:$J49)) - $J53</f>
        <v>-0.4035441000954772</v>
      </c>
      <c r="N223" s="51">
        <f t="shared" si="55"/>
        <v>0.16284784072186853</v>
      </c>
      <c r="O223" s="52">
        <f t="shared" si="56"/>
        <v>-3.5090791312650194E-2</v>
      </c>
      <c r="P223" s="59">
        <f t="shared" si="57"/>
        <v>-3.4777791191922887E-5</v>
      </c>
      <c r="Q223" s="60">
        <f t="shared" si="58"/>
        <v>-5.216668678788433E-5</v>
      </c>
      <c r="R223" s="60">
        <f t="shared" si="59"/>
        <v>-3.5090791312650194E-2</v>
      </c>
      <c r="S223" s="60">
        <f t="shared" si="60"/>
        <v>-1.8258340375759516E-3</v>
      </c>
      <c r="T223" s="60">
        <f t="shared" si="61"/>
        <v>-2.8900344480487918E-2</v>
      </c>
      <c r="U223" s="60">
        <f t="shared" si="62"/>
        <v>-1.1824449005253782E-3</v>
      </c>
      <c r="V223" s="60">
        <f t="shared" si="63"/>
        <v>-2.1144897044689116E-2</v>
      </c>
      <c r="W223" s="46">
        <f t="shared" si="64"/>
        <v>-1.3337075341163265E-6</v>
      </c>
    </row>
    <row r="224" spans="12:23" ht="21" x14ac:dyDescent="0.4">
      <c r="L224" s="50">
        <f>($B54 * $N$200 + $C54 * $O$200 + $D54 * $P$200 + $E54 * $Q$200 + $F54 * $R$200 + $G54 * $S$200 + $H54 * $T$200 + $I54 * $U$200) * MAX($J$7:$J50)</f>
        <v>234.86983100071714</v>
      </c>
      <c r="M224" s="51">
        <f>(L224/MAX($J$7:$J50)) - $J54</f>
        <v>-0.41674811999875278</v>
      </c>
      <c r="N224" s="51">
        <f t="shared" si="55"/>
        <v>0.17367899552249486</v>
      </c>
      <c r="O224" s="52">
        <f t="shared" si="56"/>
        <v>-3.6238966956413286E-2</v>
      </c>
      <c r="P224" s="59">
        <f t="shared" si="57"/>
        <v>-6.0423454700147205E-5</v>
      </c>
      <c r="Q224" s="60">
        <f t="shared" si="58"/>
        <v>-4.5317591025110404E-5</v>
      </c>
      <c r="R224" s="60">
        <f t="shared" si="59"/>
        <v>-3.0136198031698418E-2</v>
      </c>
      <c r="S224" s="60">
        <f t="shared" si="60"/>
        <v>-2.8247965072318816E-3</v>
      </c>
      <c r="T224" s="60">
        <f t="shared" si="61"/>
        <v>-2.796095366249312E-2</v>
      </c>
      <c r="U224" s="60">
        <f t="shared" si="62"/>
        <v>-1.3444218670782752E-3</v>
      </c>
      <c r="V224" s="60">
        <f t="shared" si="63"/>
        <v>-3.6238966956413286E-2</v>
      </c>
      <c r="W224" s="46">
        <f t="shared" si="64"/>
        <v>-3.4924507132987979E-6</v>
      </c>
    </row>
    <row r="225" spans="12:23" ht="21" x14ac:dyDescent="0.4">
      <c r="L225" s="50">
        <f>($B55 * $N$200 + $C55 * $O$200 + $D55 * $P$200 + $E55 * $Q$200 + $F55 * $R$200 + $G55 * $S$200 + $H55 * $T$200 + $I55 * $U$200) * MAX($J$7:$J51)</f>
        <v>152.75218325015419</v>
      </c>
      <c r="M225" s="51">
        <f>(L225/MAX($J$7:$J51)) - $J55</f>
        <v>-0.73434402913016661</v>
      </c>
      <c r="N225" s="51">
        <f t="shared" si="55"/>
        <v>0.53926115311912703</v>
      </c>
      <c r="O225" s="52">
        <f t="shared" si="56"/>
        <v>-6.3856002533057968E-2</v>
      </c>
      <c r="P225" s="61">
        <f t="shared" si="57"/>
        <v>-5.51076613014524E-5</v>
      </c>
      <c r="Q225" s="62">
        <f t="shared" si="58"/>
        <v>-4.1330745976089303E-5</v>
      </c>
      <c r="R225" s="62">
        <f t="shared" si="59"/>
        <v>-2.7457392243448658E-2</v>
      </c>
      <c r="S225" s="62">
        <f t="shared" si="60"/>
        <v>-1.5705683470913934E-3</v>
      </c>
      <c r="T225" s="62">
        <f t="shared" si="61"/>
        <v>-6.3856002533057968E-2</v>
      </c>
      <c r="U225" s="62">
        <f t="shared" si="62"/>
        <v>-2.7140523190965307E-3</v>
      </c>
      <c r="V225" s="62">
        <f t="shared" si="63"/>
        <v>-4.1509845875319022E-2</v>
      </c>
      <c r="W225" s="63">
        <f t="shared" si="64"/>
        <v>-4.684151210623455E-6</v>
      </c>
    </row>
    <row r="226" spans="12:23" ht="21" x14ac:dyDescent="0.4">
      <c r="L226" s="38"/>
      <c r="M226" s="39"/>
      <c r="N226" s="39"/>
      <c r="O226" s="39"/>
      <c r="P226" s="21"/>
      <c r="Q226" s="21"/>
      <c r="R226" s="21"/>
      <c r="S226" s="21"/>
      <c r="T226" s="21"/>
      <c r="U226" s="21"/>
      <c r="V226" s="21"/>
      <c r="W226" s="26"/>
    </row>
    <row r="227" spans="12:23" ht="21" x14ac:dyDescent="0.4">
      <c r="L227" s="28" t="s">
        <v>31</v>
      </c>
      <c r="M227" s="21"/>
      <c r="N227" s="7" t="s">
        <v>23</v>
      </c>
      <c r="O227" s="21"/>
      <c r="P227" s="40" t="s">
        <v>26</v>
      </c>
      <c r="Q227" s="21"/>
      <c r="R227" s="21"/>
      <c r="S227" s="21"/>
      <c r="T227" s="21"/>
      <c r="U227" s="21"/>
      <c r="V227" s="21"/>
      <c r="W227" s="26"/>
    </row>
    <row r="228" spans="12:23" ht="21" x14ac:dyDescent="0.4">
      <c r="L228" s="53">
        <f>1 - ABS(SUM(M203:M225)) / 23</f>
        <v>0.84735802979552544</v>
      </c>
      <c r="M228" s="35"/>
      <c r="N228" s="54">
        <f>GEOMEAN(N203:N225)</f>
        <v>1.1833645623439708E-2</v>
      </c>
      <c r="O228" s="35"/>
      <c r="P228" s="55">
        <f t="shared" ref="P228:W228" si="65">SUM(P203:P225)</f>
        <v>-3.5097905424207439E-4</v>
      </c>
      <c r="Q228" s="55">
        <f t="shared" si="65"/>
        <v>-3.1011243501859615E-4</v>
      </c>
      <c r="R228" s="55">
        <f t="shared" si="65"/>
        <v>-0.24436469400583768</v>
      </c>
      <c r="S228" s="55">
        <f t="shared" si="65"/>
        <v>-1.3141722722463662E-2</v>
      </c>
      <c r="T228" s="55">
        <f t="shared" si="65"/>
        <v>-0.19992250877702966</v>
      </c>
      <c r="U228" s="55">
        <f t="shared" si="65"/>
        <v>-9.2490672522213251E-3</v>
      </c>
      <c r="V228" s="55">
        <f t="shared" si="65"/>
        <v>-0.23666640444889575</v>
      </c>
      <c r="W228" s="55">
        <f t="shared" si="65"/>
        <v>-3.8256078947733226E-5</v>
      </c>
    </row>
    <row r="229" spans="12:23" ht="21" x14ac:dyDescent="0.4"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</row>
    <row r="230" spans="12:23" ht="21" x14ac:dyDescent="0.3">
      <c r="L230" s="74" t="s">
        <v>36</v>
      </c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</row>
    <row r="231" spans="12:23" ht="21" x14ac:dyDescent="0.4">
      <c r="L231" s="27"/>
      <c r="M231" s="21"/>
      <c r="N231" s="49" t="s">
        <v>11</v>
      </c>
      <c r="O231" s="49" t="s">
        <v>12</v>
      </c>
      <c r="P231" s="49" t="s">
        <v>13</v>
      </c>
      <c r="Q231" s="49" t="s">
        <v>14</v>
      </c>
      <c r="R231" s="49" t="s">
        <v>15</v>
      </c>
      <c r="S231" s="49" t="s">
        <v>16</v>
      </c>
      <c r="T231" s="49" t="s">
        <v>17</v>
      </c>
      <c r="U231" s="49" t="s">
        <v>18</v>
      </c>
      <c r="V231" s="21"/>
      <c r="W231" s="26"/>
    </row>
    <row r="232" spans="12:23" ht="21" x14ac:dyDescent="0.4">
      <c r="L232" s="27"/>
      <c r="M232" s="21"/>
      <c r="N232" s="48">
        <f t="shared" ref="N232:U232" si="66">N200 - (P228*$M$5)</f>
        <v>0.21004054945292613</v>
      </c>
      <c r="O232" s="48">
        <f t="shared" si="66"/>
        <v>0.1900352298361791</v>
      </c>
      <c r="P232" s="48">
        <f t="shared" si="66"/>
        <v>0.15884677464625507</v>
      </c>
      <c r="Q232" s="48">
        <f t="shared" si="66"/>
        <v>6.4785392632185626E-3</v>
      </c>
      <c r="R232" s="48">
        <f t="shared" si="66"/>
        <v>3.8126427835219384E-2</v>
      </c>
      <c r="S232" s="48">
        <f t="shared" si="66"/>
        <v>2.1049037856526641E-2</v>
      </c>
      <c r="T232" s="48">
        <f t="shared" si="66"/>
        <v>0.25697838995878136</v>
      </c>
      <c r="U232" s="48">
        <f t="shared" si="66"/>
        <v>0.1400044863674284</v>
      </c>
      <c r="V232" s="21"/>
      <c r="W232" s="26"/>
    </row>
    <row r="233" spans="12:23" ht="21" x14ac:dyDescent="0.4">
      <c r="L233" s="27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6"/>
    </row>
    <row r="234" spans="12:23" ht="21" x14ac:dyDescent="0.4">
      <c r="L234" s="49" t="s">
        <v>21</v>
      </c>
      <c r="M234" s="49" t="s">
        <v>22</v>
      </c>
      <c r="N234" s="49" t="s">
        <v>27</v>
      </c>
      <c r="O234" s="49" t="s">
        <v>24</v>
      </c>
      <c r="P234" s="75" t="s">
        <v>48</v>
      </c>
      <c r="Q234" s="75"/>
      <c r="R234" s="75"/>
      <c r="S234" s="75"/>
      <c r="T234" s="75"/>
      <c r="U234" s="75"/>
      <c r="V234" s="75"/>
      <c r="W234" s="75"/>
    </row>
    <row r="235" spans="12:23" ht="21" x14ac:dyDescent="0.4">
      <c r="L235" s="50">
        <f>($B33 * $N$232 + $C33 * $O$232 + $D33 * $P$232 + $E33 * $Q$232 + $F33 * $R$232 + $G33 * $S$232 + $H33 * $T$232 + $I33 * $U$232) * MAX($J$7:$J29)</f>
        <v>152.37947942949782</v>
      </c>
      <c r="M235" s="51">
        <f>(L235/MAX($J$7:$J29)) - $J33</f>
        <v>0.15196431205130057</v>
      </c>
      <c r="N235" s="51">
        <f t="shared" ref="N235:N257" si="67">M235*M235</f>
        <v>2.3093152137225053E-2</v>
      </c>
      <c r="O235" s="52">
        <f t="shared" ref="O235:O257" si="68">2*M235/COUNT($B$7:$B$29)</f>
        <v>1.3214288004460919E-2</v>
      </c>
      <c r="P235" s="56">
        <f t="shared" ref="P235:P257" si="69">$O235*B33</f>
        <v>6.4680802762902206E-6</v>
      </c>
      <c r="Q235" s="57">
        <f t="shared" ref="Q235:Q257" si="70">$O235*C33</f>
        <v>6.4680802762902206E-6</v>
      </c>
      <c r="R235" s="57">
        <f t="shared" ref="R235:R257" si="71">$O235*D33</f>
        <v>1.2528671495174155E-2</v>
      </c>
      <c r="S235" s="57">
        <f t="shared" ref="S235:S257" si="72">$O235*E33</f>
        <v>1.9404240828870659E-4</v>
      </c>
      <c r="T235" s="57">
        <f t="shared" ref="T235:T257" si="73">$O235*F33</f>
        <v>1.3214288004460919E-2</v>
      </c>
      <c r="U235" s="57">
        <f t="shared" ref="U235:U257" si="74">$O235*G33</f>
        <v>3.1046785326193055E-4</v>
      </c>
      <c r="V235" s="57">
        <f t="shared" ref="V235:V257" si="75">$O235*H33</f>
        <v>3.8808481657741319E-3</v>
      </c>
      <c r="W235" s="58">
        <f t="shared" ref="W235:W257" si="76">$O235*I33</f>
        <v>1.8757432801241636E-6</v>
      </c>
    </row>
    <row r="236" spans="12:23" ht="21" x14ac:dyDescent="0.4">
      <c r="L236" s="50">
        <f>($B34 * $N$232 + $C34 * $O$232 + $D34 * $P$232 + $E34 * $Q$232 + $F34 * $R$232 + $G34 * $S$232 + $H34 * $T$232 + $I34 * $U$232) * MAX($J$7:$J30)</f>
        <v>195.96946204157811</v>
      </c>
      <c r="M236" s="51">
        <f>(L236/MAX($J$7:$J30)) - $J34</f>
        <v>0.19299036876796191</v>
      </c>
      <c r="N236" s="51">
        <f t="shared" si="67"/>
        <v>3.7245282437193931E-2</v>
      </c>
      <c r="O236" s="52">
        <f t="shared" si="68"/>
        <v>1.6781771197214079E-2</v>
      </c>
      <c r="P236" s="59">
        <f t="shared" si="69"/>
        <v>1.7318649326330317E-5</v>
      </c>
      <c r="Q236" s="60">
        <f t="shared" si="70"/>
        <v>8.6593246631651583E-6</v>
      </c>
      <c r="R236" s="60">
        <f t="shared" si="71"/>
        <v>1.6781771197214079E-2</v>
      </c>
      <c r="S236" s="60">
        <f t="shared" si="72"/>
        <v>5.0224083046357924E-4</v>
      </c>
      <c r="T236" s="60">
        <f t="shared" si="73"/>
        <v>9.1529061689655748E-3</v>
      </c>
      <c r="U236" s="60">
        <f t="shared" si="74"/>
        <v>1.5586784393697287E-4</v>
      </c>
      <c r="V236" s="60">
        <f t="shared" si="75"/>
        <v>1.0477782842429843E-2</v>
      </c>
      <c r="W236" s="46">
        <f t="shared" si="76"/>
        <v>3.0307636321078058E-6</v>
      </c>
    </row>
    <row r="237" spans="12:23" ht="21" x14ac:dyDescent="0.4">
      <c r="L237" s="50">
        <f>($B35 * $N$232 + $C35 * $O$232 + $D35 * $P$232 + $E35 * $Q$232 + $F35 * $R$232 + $G35 * $S$232 + $H35 * $T$232 + $I35 * $U$232) * MAX($J$7:$J31)</f>
        <v>181.68936828187114</v>
      </c>
      <c r="M237" s="51">
        <f>(L237/MAX($J$7:$J31)) - $J35</f>
        <v>7.2503249185862845E-2</v>
      </c>
      <c r="N237" s="51">
        <f t="shared" si="67"/>
        <v>5.2567211425073208E-3</v>
      </c>
      <c r="O237" s="52">
        <f t="shared" si="68"/>
        <v>6.3046303639880735E-3</v>
      </c>
      <c r="P237" s="59">
        <f t="shared" si="69"/>
        <v>3.2481351694941131E-6</v>
      </c>
      <c r="Q237" s="60">
        <f t="shared" si="70"/>
        <v>3.2481351694941131E-6</v>
      </c>
      <c r="R237" s="60">
        <f t="shared" si="71"/>
        <v>6.2624046067846504E-3</v>
      </c>
      <c r="S237" s="60">
        <f t="shared" si="72"/>
        <v>2.1112878601711735E-4</v>
      </c>
      <c r="T237" s="60">
        <f t="shared" si="73"/>
        <v>6.3046303639880735E-3</v>
      </c>
      <c r="U237" s="60">
        <f t="shared" si="74"/>
        <v>1.4616608262723509E-4</v>
      </c>
      <c r="V237" s="60">
        <f t="shared" si="75"/>
        <v>2.9233216525447019E-3</v>
      </c>
      <c r="W237" s="46">
        <f t="shared" si="76"/>
        <v>2.5971659309797966E-7</v>
      </c>
    </row>
    <row r="238" spans="12:23" ht="21" x14ac:dyDescent="0.4">
      <c r="L238" s="50">
        <f>($B36 * $N$232 + $C36 * $O$232 + $D36 * $P$232 + $E36 * $Q$232 + $F36 * $R$232 + $G36 * $S$232 + $H36 * $T$232 + $I36 * $U$232) * MAX($J$7:$J32)</f>
        <v>162.60351515220856</v>
      </c>
      <c r="M238" s="51">
        <f>(L238/MAX($J$7:$J32)) - $J36</f>
        <v>4.7017654821018273E-3</v>
      </c>
      <c r="N238" s="51">
        <f t="shared" si="67"/>
        <v>2.2106598648684229E-5</v>
      </c>
      <c r="O238" s="52">
        <f t="shared" si="68"/>
        <v>4.0884917235668066E-4</v>
      </c>
      <c r="P238" s="59">
        <f t="shared" si="69"/>
        <v>2.1042160183050989E-7</v>
      </c>
      <c r="Q238" s="60">
        <f t="shared" si="70"/>
        <v>2.1042160183050989E-7</v>
      </c>
      <c r="R238" s="60">
        <f t="shared" si="71"/>
        <v>4.0884917235668066E-4</v>
      </c>
      <c r="S238" s="60">
        <f t="shared" si="72"/>
        <v>2.3988062608678124E-5</v>
      </c>
      <c r="T238" s="60">
        <f t="shared" si="73"/>
        <v>2.9437982096088325E-4</v>
      </c>
      <c r="U238" s="60">
        <f t="shared" si="74"/>
        <v>1.8096257757423848E-5</v>
      </c>
      <c r="V238" s="60">
        <f t="shared" si="75"/>
        <v>1.5108271011430609E-4</v>
      </c>
      <c r="W238" s="46">
        <f t="shared" si="76"/>
        <v>3.1563240274576476E-8</v>
      </c>
    </row>
    <row r="239" spans="12:23" ht="21" x14ac:dyDescent="0.4">
      <c r="L239" s="50">
        <f>($B37 * $N$232 + $C37 * $O$232 + $D37 * $P$232 + $E37 * $Q$232 + $F37 * $R$232 + $G37 * $S$232 + $H37 * $T$232 + $I37 * $U$232) * MAX($J$7:$J33)</f>
        <v>162.54005212420282</v>
      </c>
      <c r="M239" s="51">
        <f>(L239/MAX($J$7:$J33)) - $J37</f>
        <v>4.4174819551353051E-3</v>
      </c>
      <c r="N239" s="51">
        <f t="shared" si="67"/>
        <v>1.9514146823946037E-5</v>
      </c>
      <c r="O239" s="52">
        <f t="shared" si="68"/>
        <v>3.8412886566393958E-4</v>
      </c>
      <c r="P239" s="59">
        <f t="shared" si="69"/>
        <v>3.8742195225813376E-7</v>
      </c>
      <c r="Q239" s="60">
        <f t="shared" si="70"/>
        <v>1.9371097612906688E-7</v>
      </c>
      <c r="R239" s="60">
        <f t="shared" si="71"/>
        <v>3.8412886566393958E-4</v>
      </c>
      <c r="S239" s="60">
        <f t="shared" si="72"/>
        <v>2.9444068371618163E-5</v>
      </c>
      <c r="T239" s="60">
        <f t="shared" si="73"/>
        <v>8.4457985592273154E-5</v>
      </c>
      <c r="U239" s="60">
        <f t="shared" si="74"/>
        <v>1.355976832903468E-6</v>
      </c>
      <c r="V239" s="60">
        <f t="shared" si="75"/>
        <v>1.7124050289809512E-4</v>
      </c>
      <c r="W239" s="46">
        <f t="shared" si="76"/>
        <v>3.2929976543520201E-8</v>
      </c>
    </row>
    <row r="240" spans="12:23" ht="21" x14ac:dyDescent="0.4">
      <c r="L240" s="50">
        <f>($B38 * $N$232 + $C38 * $O$232 + $D38 * $P$232 + $E38 * $Q$232 + $F38 * $R$232 + $G38 * $S$232 + $H38 * $T$232 + $I38 * $U$232) * MAX($J$7:$J34)</f>
        <v>171.41540630199597</v>
      </c>
      <c r="M240" s="51">
        <f>(L240/MAX($J$7:$J34)) - $J38</f>
        <v>-1.3190597735659171E-2</v>
      </c>
      <c r="N240" s="51">
        <f t="shared" si="67"/>
        <v>1.7399186862397683E-4</v>
      </c>
      <c r="O240" s="52">
        <f t="shared" si="68"/>
        <v>-1.1470084987529714E-3</v>
      </c>
      <c r="P240" s="59">
        <f t="shared" si="69"/>
        <v>-1.1562585672913018E-6</v>
      </c>
      <c r="Q240" s="60">
        <f t="shared" si="70"/>
        <v>-5.7812928364565091E-7</v>
      </c>
      <c r="R240" s="60">
        <f t="shared" si="71"/>
        <v>-1.1470084987529714E-3</v>
      </c>
      <c r="S240" s="60">
        <f t="shared" si="72"/>
        <v>-3.4109627735093406E-5</v>
      </c>
      <c r="T240" s="60">
        <f t="shared" si="73"/>
        <v>-4.7290975402214239E-4</v>
      </c>
      <c r="U240" s="60">
        <f t="shared" si="74"/>
        <v>-2.775020561499124E-5</v>
      </c>
      <c r="V240" s="60">
        <f t="shared" si="75"/>
        <v>-5.4691030232878577E-4</v>
      </c>
      <c r="W240" s="46">
        <f t="shared" si="76"/>
        <v>-5.7812928364565091E-8</v>
      </c>
    </row>
    <row r="241" spans="12:23" ht="21" x14ac:dyDescent="0.4">
      <c r="L241" s="50">
        <f>($B39 * $N$232 + $C39 * $O$232 + $D39 * $P$232 + $E39 * $Q$232 + $F39 * $R$232 + $G39 * $S$232 + $H39 * $T$232 + $I39 * $U$232) * MAX($J$7:$J35)</f>
        <v>172.02526011323968</v>
      </c>
      <c r="M241" s="51">
        <f>(L241/MAX($J$7:$J35)) - $J39</f>
        <v>-8.1695199803061391E-2</v>
      </c>
      <c r="N241" s="51">
        <f t="shared" si="67"/>
        <v>6.6741056708621224E-3</v>
      </c>
      <c r="O241" s="52">
        <f t="shared" si="68"/>
        <v>-7.1039304176575124E-3</v>
      </c>
      <c r="P241" s="59">
        <f t="shared" si="69"/>
        <v>-8.8873191213396727E-6</v>
      </c>
      <c r="Q241" s="60">
        <f t="shared" si="70"/>
        <v>-5.9248794142264491E-6</v>
      </c>
      <c r="R241" s="60">
        <f t="shared" si="71"/>
        <v>-5.770832549456561E-3</v>
      </c>
      <c r="S241" s="60">
        <f t="shared" si="72"/>
        <v>-2.0737077949792571E-5</v>
      </c>
      <c r="T241" s="60">
        <f t="shared" si="73"/>
        <v>-7.1039304176575124E-3</v>
      </c>
      <c r="U241" s="60">
        <f t="shared" si="74"/>
        <v>-4.5621571489543657E-4</v>
      </c>
      <c r="V241" s="60">
        <f t="shared" si="75"/>
        <v>-3.599364244142568E-3</v>
      </c>
      <c r="W241" s="46">
        <f t="shared" si="76"/>
        <v>-7.1095832640407831E-7</v>
      </c>
    </row>
    <row r="242" spans="12:23" ht="21" x14ac:dyDescent="0.4">
      <c r="L242" s="50">
        <f>($B40 * $N$232 + $C40 * $O$232 + $D40 * $P$232 + $E40 * $Q$232 + $F40 * $R$232 + $G40 * $S$232 + $H40 * $T$232 + $I40 * $U$232) * MAX($J$7:$J36)</f>
        <v>197.86018697022843</v>
      </c>
      <c r="M242" s="51">
        <f>(L242/MAX($J$7:$J36)) - $J40</f>
        <v>-3.8504022660472315E-2</v>
      </c>
      <c r="N242" s="51">
        <f t="shared" si="67"/>
        <v>1.4825597610381655E-3</v>
      </c>
      <c r="O242" s="52">
        <f t="shared" si="68"/>
        <v>-3.3481758835193316E-3</v>
      </c>
      <c r="P242" s="59">
        <f t="shared" si="69"/>
        <v>-3.4428543789401867E-6</v>
      </c>
      <c r="Q242" s="60">
        <f t="shared" si="70"/>
        <v>-1.7214271894700933E-6</v>
      </c>
      <c r="R242" s="60">
        <f t="shared" si="71"/>
        <v>-3.3481758835193316E-3</v>
      </c>
      <c r="S242" s="60">
        <f t="shared" si="72"/>
        <v>-7.0578514768273839E-5</v>
      </c>
      <c r="T242" s="60">
        <f t="shared" si="73"/>
        <v>-1.0672848574714579E-3</v>
      </c>
      <c r="U242" s="60">
        <f t="shared" si="74"/>
        <v>-2.409998065258131E-5</v>
      </c>
      <c r="V242" s="60">
        <f t="shared" si="75"/>
        <v>-2.2464624822584717E-3</v>
      </c>
      <c r="W242" s="46">
        <f t="shared" si="76"/>
        <v>-1.9796412678906072E-6</v>
      </c>
    </row>
    <row r="243" spans="12:23" ht="21" x14ac:dyDescent="0.4">
      <c r="L243" s="50">
        <f>($B41 * $N$232 + $C41 * $O$232 + $D41 * $P$232 + $E41 * $Q$232 + $F41 * $R$232 + $G41 * $S$232 + $H41 * $T$232 + $I41 * $U$232) * MAX($J$7:$J37)</f>
        <v>232.27594434695868</v>
      </c>
      <c r="M243" s="51">
        <f>(L243/MAX($J$7:$J37)) - $J41</f>
        <v>-4.2998357657463127E-2</v>
      </c>
      <c r="N243" s="51">
        <f t="shared" si="67"/>
        <v>1.8488587612391178E-3</v>
      </c>
      <c r="O243" s="52">
        <f t="shared" si="68"/>
        <v>-3.7389876223880981E-3</v>
      </c>
      <c r="P243" s="59">
        <f t="shared" si="69"/>
        <v>-3.7259468085581445E-6</v>
      </c>
      <c r="Q243" s="60">
        <f t="shared" si="70"/>
        <v>-1.8629734042790722E-6</v>
      </c>
      <c r="R243" s="60">
        <f t="shared" si="71"/>
        <v>-3.7389876223880981E-3</v>
      </c>
      <c r="S243" s="60">
        <f t="shared" si="72"/>
        <v>-2.9621277128037248E-4</v>
      </c>
      <c r="T243" s="60">
        <f t="shared" si="73"/>
        <v>-1.3432038244852111E-3</v>
      </c>
      <c r="U243" s="60">
        <f t="shared" si="74"/>
        <v>-1.1177840425674433E-5</v>
      </c>
      <c r="V243" s="60">
        <f t="shared" si="75"/>
        <v>-3.3533521277023305E-3</v>
      </c>
      <c r="W243" s="46">
        <f t="shared" si="76"/>
        <v>-1.6207868617227926E-6</v>
      </c>
    </row>
    <row r="244" spans="12:23" ht="21" x14ac:dyDescent="0.4">
      <c r="L244" s="50">
        <f>($B42 * $N$232 + $C42 * $O$232 + $D42 * $P$232 + $E42 * $Q$232 + $F42 * $R$232 + $G42 * $S$232 + $H42 * $T$232 + $I42 * $U$232) * MAX($J$7:$J38)</f>
        <v>213.06416191365147</v>
      </c>
      <c r="M244" s="51">
        <f>(L244/MAX($J$7:$J38)) - $J42</f>
        <v>-9.7279718411040883E-2</v>
      </c>
      <c r="N244" s="51">
        <f t="shared" si="67"/>
        <v>9.4633436141314062E-3</v>
      </c>
      <c r="O244" s="52">
        <f t="shared" si="68"/>
        <v>-8.459105948786164E-3</v>
      </c>
      <c r="P244" s="59">
        <f t="shared" si="69"/>
        <v>-1.1293866420275252E-5</v>
      </c>
      <c r="Q244" s="60">
        <f t="shared" si="70"/>
        <v>-7.5292442801835016E-6</v>
      </c>
      <c r="R244" s="60">
        <f t="shared" si="71"/>
        <v>-7.6083013451254287E-3</v>
      </c>
      <c r="S244" s="60">
        <f t="shared" si="72"/>
        <v>-1.1293866420275252E-5</v>
      </c>
      <c r="T244" s="60">
        <f t="shared" si="73"/>
        <v>-8.459105948786164E-3</v>
      </c>
      <c r="U244" s="60">
        <f t="shared" si="74"/>
        <v>-3.8399145828935859E-4</v>
      </c>
      <c r="V244" s="60">
        <f t="shared" si="75"/>
        <v>-6.1928034204509295E-3</v>
      </c>
      <c r="W244" s="46">
        <f t="shared" si="76"/>
        <v>-3.2789202019072776E-7</v>
      </c>
    </row>
    <row r="245" spans="12:23" ht="21" x14ac:dyDescent="0.4">
      <c r="L245" s="50">
        <f>($B43 * $N$232 + $C43 * $O$232 + $D43 * $P$232 + $E43 * $Q$232 + $F43 * $R$232 + $G43 * $S$232 + $H43 * $T$232 + $I43 * $U$232) * MAX($J$7:$J39)</f>
        <v>178.87781589572489</v>
      </c>
      <c r="M245" s="51">
        <f>(L245/MAX($J$7:$J39)) - $J43</f>
        <v>-0.15795162452917411</v>
      </c>
      <c r="N245" s="51">
        <f t="shared" si="67"/>
        <v>2.4948715691405197E-2</v>
      </c>
      <c r="O245" s="52">
        <f t="shared" si="68"/>
        <v>-1.3734923872102097E-2</v>
      </c>
      <c r="P245" s="59">
        <f t="shared" si="69"/>
        <v>-6.8401015299313228E-6</v>
      </c>
      <c r="Q245" s="60">
        <f t="shared" si="70"/>
        <v>-2.0520304589793969E-5</v>
      </c>
      <c r="R245" s="60">
        <f t="shared" si="71"/>
        <v>-1.3734923872102097E-2</v>
      </c>
      <c r="S245" s="60">
        <f t="shared" si="72"/>
        <v>-2.7360406119725291E-5</v>
      </c>
      <c r="T245" s="60">
        <f t="shared" si="73"/>
        <v>-6.7511802100422161E-3</v>
      </c>
      <c r="U245" s="60">
        <f t="shared" si="74"/>
        <v>-3.3516497496663482E-4</v>
      </c>
      <c r="V245" s="60">
        <f t="shared" si="75"/>
        <v>-7.0863451850088502E-3</v>
      </c>
      <c r="W245" s="46">
        <f t="shared" si="76"/>
        <v>-5.0123058043022914E-7</v>
      </c>
    </row>
    <row r="246" spans="12:23" ht="21" x14ac:dyDescent="0.4">
      <c r="L246" s="50">
        <f>($B44 * $N$232 + $C44 * $O$232 + $D44 * $P$232 + $E44 * $Q$232 + $F44 * $R$232 + $G44 * $S$232 + $H44 * $T$232 + $I44 * $U$232) * MAX($J$7:$J40)</f>
        <v>245.54848688754555</v>
      </c>
      <c r="M246" s="51">
        <f>(L246/MAX($J$7:$J40)) - $J44</f>
        <v>-4.2524370630355579E-2</v>
      </c>
      <c r="N246" s="51">
        <f t="shared" si="67"/>
        <v>1.8083220975078482E-3</v>
      </c>
      <c r="O246" s="52">
        <f t="shared" si="68"/>
        <v>-3.6977713591613546E-3</v>
      </c>
      <c r="P246" s="59">
        <f t="shared" si="69"/>
        <v>-7.5234412190464991E-6</v>
      </c>
      <c r="Q246" s="60">
        <f t="shared" si="70"/>
        <v>-5.642580914284875E-6</v>
      </c>
      <c r="R246" s="60">
        <f t="shared" si="71"/>
        <v>-3.6977713591613546E-3</v>
      </c>
      <c r="S246" s="60">
        <f t="shared" si="72"/>
        <v>-2.0689463352377874E-5</v>
      </c>
      <c r="T246" s="60">
        <f t="shared" si="73"/>
        <v>-2.7799115304376816E-3</v>
      </c>
      <c r="U246" s="60">
        <f t="shared" si="74"/>
        <v>-6.0187529752371993E-5</v>
      </c>
      <c r="V246" s="60">
        <f t="shared" si="75"/>
        <v>-3.4306891958852037E-3</v>
      </c>
      <c r="W246" s="46">
        <f t="shared" si="76"/>
        <v>-4.7021507619040619E-7</v>
      </c>
    </row>
    <row r="247" spans="12:23" ht="21" x14ac:dyDescent="0.4">
      <c r="L247" s="50">
        <f>($B45 * $N$232 + $C45 * $O$232 + $D45 * $P$232 + $E45 * $Q$232 + $F45 * $R$232 + $G45 * $S$232 + $H45 * $T$232 + $I45 * $U$232) * MAX($J$7:$J41)</f>
        <v>242.84360283486194</v>
      </c>
      <c r="M247" s="51">
        <f>(L247/MAX($J$7:$J41)) - $J45</f>
        <v>-9.9228516808935741E-2</v>
      </c>
      <c r="N247" s="51">
        <f t="shared" si="67"/>
        <v>9.8462985481012431E-3</v>
      </c>
      <c r="O247" s="52">
        <f t="shared" si="68"/>
        <v>-8.6285666790378909E-3</v>
      </c>
      <c r="P247" s="59">
        <f t="shared" si="69"/>
        <v>-1.2897708040415383E-5</v>
      </c>
      <c r="Q247" s="60">
        <f t="shared" si="70"/>
        <v>-1.2897708040415383E-5</v>
      </c>
      <c r="R247" s="60">
        <f t="shared" si="71"/>
        <v>-8.6285666790378909E-3</v>
      </c>
      <c r="S247" s="60">
        <f t="shared" si="72"/>
        <v>-4.6001825344148197E-4</v>
      </c>
      <c r="T247" s="60">
        <f t="shared" si="73"/>
        <v>-5.4428327930552915E-3</v>
      </c>
      <c r="U247" s="60">
        <f t="shared" si="74"/>
        <v>-2.4075721675442048E-4</v>
      </c>
      <c r="V247" s="60">
        <f t="shared" si="75"/>
        <v>-7.9879805130305941E-3</v>
      </c>
      <c r="W247" s="46">
        <f t="shared" si="76"/>
        <v>-5.5882172424879018E-7</v>
      </c>
    </row>
    <row r="248" spans="12:23" ht="21" x14ac:dyDescent="0.4">
      <c r="L248" s="50">
        <f>($B46 * $N$232 + $C46 * $O$232 + $D46 * $P$232 + $E46 * $Q$232 + $F46 * $R$232 + $G46 * $S$232 + $H46 * $T$232 + $I46 * $U$232) * MAX($J$7:$J42)</f>
        <v>213.45919044915991</v>
      </c>
      <c r="M248" s="51">
        <f>(L248/MAX($J$7:$J42)) - $J46</f>
        <v>-0.15050575574059144</v>
      </c>
      <c r="N248" s="51">
        <f t="shared" si="67"/>
        <v>2.2651982511046574E-2</v>
      </c>
      <c r="O248" s="52">
        <f t="shared" si="68"/>
        <v>-1.3087457020920994E-2</v>
      </c>
      <c r="P248" s="59">
        <f t="shared" si="69"/>
        <v>-1.9970687214019828E-5</v>
      </c>
      <c r="Q248" s="60">
        <f t="shared" si="70"/>
        <v>-1.3313791476013219E-5</v>
      </c>
      <c r="R248" s="60">
        <f t="shared" si="71"/>
        <v>-1.3087457020920994E-2</v>
      </c>
      <c r="S248" s="60">
        <f t="shared" si="72"/>
        <v>-1.3979481049813879E-4</v>
      </c>
      <c r="T248" s="60">
        <f t="shared" si="73"/>
        <v>-9.7723229433937034E-3</v>
      </c>
      <c r="U248" s="60">
        <f t="shared" si="74"/>
        <v>-1.9970687214019829E-4</v>
      </c>
      <c r="V248" s="60">
        <f t="shared" si="75"/>
        <v>-9.3196540332092532E-3</v>
      </c>
      <c r="W248" s="46">
        <f t="shared" si="76"/>
        <v>-1.6642239345016524E-6</v>
      </c>
    </row>
    <row r="249" spans="12:23" ht="21" x14ac:dyDescent="0.4">
      <c r="L249" s="50">
        <f>($B47 * $N$232 + $C47 * $O$232 + $D47 * $P$232 + $E47 * $Q$232 + $F47 * $R$232 + $G47 * $S$232 + $H47 * $T$232 + $I47 * $U$232) * MAX($J$7:$J43)</f>
        <v>245.57987405969249</v>
      </c>
      <c r="M249" s="51">
        <f>(L249/MAX($J$7:$J43)) - $J47</f>
        <v>-0.14680021902662177</v>
      </c>
      <c r="N249" s="51">
        <f t="shared" si="67"/>
        <v>2.1550304306264124E-2</v>
      </c>
      <c r="O249" s="52">
        <f t="shared" si="68"/>
        <v>-1.2765236437097545E-2</v>
      </c>
      <c r="P249" s="59">
        <f t="shared" si="69"/>
        <v>-2.3541238242687958E-5</v>
      </c>
      <c r="Q249" s="60">
        <f t="shared" si="70"/>
        <v>-1.1770619121343979E-5</v>
      </c>
      <c r="R249" s="60">
        <f t="shared" si="71"/>
        <v>-1.1847128145632714E-2</v>
      </c>
      <c r="S249" s="60">
        <f t="shared" si="72"/>
        <v>-5.8853095606719895E-6</v>
      </c>
      <c r="T249" s="60">
        <f t="shared" si="73"/>
        <v>-7.174192354459155E-3</v>
      </c>
      <c r="U249" s="60">
        <f t="shared" si="74"/>
        <v>-4.1785697880771124E-4</v>
      </c>
      <c r="V249" s="60">
        <f t="shared" si="75"/>
        <v>-1.2765236437097545E-2</v>
      </c>
      <c r="W249" s="46">
        <f t="shared" si="76"/>
        <v>-1.1770619121343981E-6</v>
      </c>
    </row>
    <row r="250" spans="12:23" ht="21" x14ac:dyDescent="0.4">
      <c r="L250" s="50">
        <f>($B48 * $N$232 + $C48 * $O$232 + $D48 * $P$232 + $E48 * $Q$232 + $F48 * $R$232 + $G48 * $S$232 + $H48 * $T$232 + $I48 * $U$232) * MAX($J$7:$J44)</f>
        <v>195.05806229288797</v>
      </c>
      <c r="M250" s="51">
        <f>(L250/MAX($J$7:$J44)) - $J48</f>
        <v>-0.26929032644715128</v>
      </c>
      <c r="N250" s="51">
        <f t="shared" si="67"/>
        <v>7.2517279918013308E-2</v>
      </c>
      <c r="O250" s="52">
        <f t="shared" si="68"/>
        <v>-2.3416550125839243E-2</v>
      </c>
      <c r="P250" s="59">
        <f t="shared" si="69"/>
        <v>-5.7875803573502821E-6</v>
      </c>
      <c r="Q250" s="60">
        <f t="shared" si="70"/>
        <v>-1.736274107205085E-5</v>
      </c>
      <c r="R250" s="60">
        <f t="shared" si="71"/>
        <v>-1.1337869920049204E-2</v>
      </c>
      <c r="S250" s="60">
        <f t="shared" si="72"/>
        <v>-2.8937901786751414E-5</v>
      </c>
      <c r="T250" s="60">
        <f t="shared" si="73"/>
        <v>-3.1137182322544519E-3</v>
      </c>
      <c r="U250" s="60">
        <f t="shared" si="74"/>
        <v>-6.366338393085311E-5</v>
      </c>
      <c r="V250" s="60">
        <f t="shared" si="75"/>
        <v>-2.3416550125839243E-2</v>
      </c>
      <c r="W250" s="46">
        <f t="shared" si="76"/>
        <v>-2.4307837500871188E-6</v>
      </c>
    </row>
    <row r="251" spans="12:23" ht="21" x14ac:dyDescent="0.4">
      <c r="L251" s="50">
        <f>($B49 * $N$232 + $C49 * $O$232 + $D49 * $P$232 + $E49 * $Q$232 + $F49 * $R$232 + $G49 * $S$232 + $H49 * $T$232 + $I49 * $U$232) * MAX($J$7:$J45)</f>
        <v>205.25370231667901</v>
      </c>
      <c r="M251" s="51">
        <f>(L251/MAX($J$7:$J45)) - $J49</f>
        <v>-0.25173269162316697</v>
      </c>
      <c r="N251" s="51">
        <f t="shared" si="67"/>
        <v>6.3369348031844477E-2</v>
      </c>
      <c r="O251" s="52">
        <f t="shared" si="68"/>
        <v>-2.1889799271579736E-2</v>
      </c>
      <c r="P251" s="59">
        <f t="shared" si="69"/>
        <v>-3.1034687058005298E-5</v>
      </c>
      <c r="Q251" s="60">
        <f t="shared" si="70"/>
        <v>-2.0689791372003533E-5</v>
      </c>
      <c r="R251" s="60">
        <f t="shared" si="71"/>
        <v>-1.9882889508495392E-2</v>
      </c>
      <c r="S251" s="60">
        <f t="shared" si="72"/>
        <v>-6.2069374116010596E-5</v>
      </c>
      <c r="T251" s="60">
        <f t="shared" si="73"/>
        <v>-2.1889799271579736E-2</v>
      </c>
      <c r="U251" s="60">
        <f t="shared" si="74"/>
        <v>-1.4069058132962402E-3</v>
      </c>
      <c r="V251" s="60">
        <f t="shared" si="75"/>
        <v>-1.471044166549451E-2</v>
      </c>
      <c r="W251" s="46">
        <f t="shared" si="76"/>
        <v>-1.4481904015895036E-6</v>
      </c>
    </row>
    <row r="252" spans="12:23" ht="21" x14ac:dyDescent="0.4">
      <c r="L252" s="50">
        <f>($B50 * $N$232 + $C50 * $O$232 + $D50 * $P$232 + $E50 * $Q$232 + $F50 * $R$232 + $G50 * $S$232 + $H50 * $T$232 + $I50 * $U$232) * MAX($J$7:$J46)</f>
        <v>182.04062997101352</v>
      </c>
      <c r="M252" s="51">
        <f>(L252/MAX($J$7:$J46)) - $J50</f>
        <v>-0.29210325222432437</v>
      </c>
      <c r="N252" s="51">
        <f t="shared" si="67"/>
        <v>8.5324309960027267E-2</v>
      </c>
      <c r="O252" s="52">
        <f t="shared" si="68"/>
        <v>-2.5400282802115162E-2</v>
      </c>
      <c r="P252" s="59">
        <f t="shared" si="69"/>
        <v>-1.2932934216962913E-5</v>
      </c>
      <c r="Q252" s="60">
        <f t="shared" si="70"/>
        <v>-1.2932934216962913E-5</v>
      </c>
      <c r="R252" s="60">
        <f t="shared" si="71"/>
        <v>-2.5400282802115162E-2</v>
      </c>
      <c r="S252" s="60">
        <f t="shared" si="72"/>
        <v>-2.0175377378462145E-3</v>
      </c>
      <c r="T252" s="60">
        <f t="shared" si="73"/>
        <v>-2.5736539091756197E-3</v>
      </c>
      <c r="U252" s="60">
        <f t="shared" si="74"/>
        <v>0</v>
      </c>
      <c r="V252" s="60">
        <f t="shared" si="75"/>
        <v>-1.5131533033846609E-2</v>
      </c>
      <c r="W252" s="46">
        <f t="shared" si="76"/>
        <v>-1.3838239612150319E-5</v>
      </c>
    </row>
    <row r="253" spans="12:23" ht="21" x14ac:dyDescent="0.4">
      <c r="L253" s="50">
        <f>($B51 * $N$232 + $C51 * $O$232 + $D51 * $P$232 + $E51 * $Q$232 + $F51 * $R$232 + $G51 * $S$232 + $H51 * $T$232 + $I51 * $U$232) * MAX($J$7:$J47)</f>
        <v>190.76340112112615</v>
      </c>
      <c r="M253" s="51">
        <f>(L253/MAX($J$7:$J47)) - $J51</f>
        <v>-0.29258538935456319</v>
      </c>
      <c r="N253" s="51">
        <f t="shared" si="67"/>
        <v>8.5606210063761332E-2</v>
      </c>
      <c r="O253" s="52">
        <f t="shared" si="68"/>
        <v>-2.5442207769962016E-2</v>
      </c>
      <c r="P253" s="59">
        <f t="shared" si="69"/>
        <v>-2.5621558680727105E-5</v>
      </c>
      <c r="Q253" s="60">
        <f t="shared" si="70"/>
        <v>-2.5621558680727105E-5</v>
      </c>
      <c r="R253" s="60">
        <f t="shared" si="71"/>
        <v>-2.5442207769962016E-2</v>
      </c>
      <c r="S253" s="60">
        <f t="shared" si="72"/>
        <v>-3.8432338021090655E-3</v>
      </c>
      <c r="T253" s="60">
        <f t="shared" si="73"/>
        <v>-7.5327382521337685E-3</v>
      </c>
      <c r="U253" s="60">
        <f t="shared" si="74"/>
        <v>-2.0497246944581684E-4</v>
      </c>
      <c r="V253" s="60">
        <f t="shared" si="75"/>
        <v>-1.5846934044029717E-2</v>
      </c>
      <c r="W253" s="46">
        <f t="shared" si="76"/>
        <v>-2.6900872044606382E-6</v>
      </c>
    </row>
    <row r="254" spans="12:23" ht="21" x14ac:dyDescent="0.4">
      <c r="L254" s="50">
        <f>($B52 * $N$232 + $C52 * $O$232 + $D52 * $P$232 + $E52 * $Q$232 + $F52 * $R$232 + $G52 * $S$232 + $H52 * $T$232 + $I52 * $U$232) * MAX($J$7:$J48)</f>
        <v>248.75916798486762</v>
      </c>
      <c r="M254" s="51">
        <f>(L254/MAX($J$7:$J48)) - $J52</f>
        <v>-0.20215796872196934</v>
      </c>
      <c r="N254" s="51">
        <f t="shared" si="67"/>
        <v>4.0867844317792737E-2</v>
      </c>
      <c r="O254" s="52">
        <f t="shared" si="68"/>
        <v>-1.7578953801910376E-2</v>
      </c>
      <c r="P254" s="59">
        <f t="shared" si="69"/>
        <v>-3.3483721527448335E-5</v>
      </c>
      <c r="Q254" s="60">
        <f t="shared" si="70"/>
        <v>-1.6741860763724167E-5</v>
      </c>
      <c r="R254" s="60">
        <f t="shared" si="71"/>
        <v>-1.6515845643413893E-2</v>
      </c>
      <c r="S254" s="60">
        <f t="shared" si="72"/>
        <v>-2.8461163298331083E-4</v>
      </c>
      <c r="T254" s="60">
        <f t="shared" si="73"/>
        <v>-1.1643964161170159E-2</v>
      </c>
      <c r="U254" s="60">
        <f t="shared" si="74"/>
        <v>-3.7669186718379376E-4</v>
      </c>
      <c r="V254" s="60">
        <f t="shared" si="75"/>
        <v>-1.7578953801910376E-2</v>
      </c>
      <c r="W254" s="46">
        <f t="shared" si="76"/>
        <v>-1.8456018224840095E-6</v>
      </c>
    </row>
    <row r="255" spans="12:23" ht="21" x14ac:dyDescent="0.4">
      <c r="L255" s="50">
        <f>($B53 * $N$232 + $C53 * $O$232 + $D53 * $P$232 + $E53 * $Q$232 + $F53 * $R$232 + $G53 * $S$232 + $H53 * $T$232 + $I53 * $U$232) * MAX($J$7:$J49)</f>
        <v>199.31732260852044</v>
      </c>
      <c r="M255" s="51">
        <f>(L255/MAX($J$7:$J49)) - $J53</f>
        <v>-0.39249161285474699</v>
      </c>
      <c r="N255" s="51">
        <f t="shared" si="67"/>
        <v>0.1540496661613206</v>
      </c>
      <c r="O255" s="52">
        <f t="shared" si="68"/>
        <v>-3.412970546563017E-2</v>
      </c>
      <c r="P255" s="59">
        <f t="shared" si="69"/>
        <v>-3.3825277963954577E-5</v>
      </c>
      <c r="Q255" s="60">
        <f t="shared" si="70"/>
        <v>-5.0737916945931868E-5</v>
      </c>
      <c r="R255" s="60">
        <f t="shared" si="71"/>
        <v>-3.412970546563017E-2</v>
      </c>
      <c r="S255" s="60">
        <f t="shared" si="72"/>
        <v>-1.7758270931076154E-3</v>
      </c>
      <c r="T255" s="60">
        <f t="shared" si="73"/>
        <v>-2.8108805988046253E-2</v>
      </c>
      <c r="U255" s="60">
        <f t="shared" si="74"/>
        <v>-1.1500594507744557E-3</v>
      </c>
      <c r="V255" s="60">
        <f t="shared" si="75"/>
        <v>-2.0565769002084382E-2</v>
      </c>
      <c r="W255" s="46">
        <f t="shared" si="76"/>
        <v>-1.2971792203578082E-6</v>
      </c>
    </row>
    <row r="256" spans="12:23" ht="21" x14ac:dyDescent="0.4">
      <c r="L256" s="50">
        <f>($B54 * $N$232 + $C54 * $O$232 + $D54 * $P$232 + $E54 * $Q$232 + $F54 * $R$232 + $G54 * $S$232 + $H54 * $T$232 + $I54 * $U$232) * MAX($J$7:$J50)</f>
        <v>241.71810662186215</v>
      </c>
      <c r="M256" s="51">
        <f>(L256/MAX($J$7:$J50)) - $J54</f>
        <v>-0.4048380754402397</v>
      </c>
      <c r="N256" s="51">
        <f t="shared" si="67"/>
        <v>0.16389386732615721</v>
      </c>
      <c r="O256" s="52">
        <f t="shared" si="68"/>
        <v>-3.5203310907846931E-2</v>
      </c>
      <c r="P256" s="59">
        <f t="shared" si="69"/>
        <v>-5.8696641780486754E-5</v>
      </c>
      <c r="Q256" s="60">
        <f t="shared" si="70"/>
        <v>-4.4022481335365066E-5</v>
      </c>
      <c r="R256" s="60">
        <f t="shared" si="71"/>
        <v>-2.9274950088017768E-2</v>
      </c>
      <c r="S256" s="60">
        <f t="shared" si="72"/>
        <v>-2.7440680032377557E-3</v>
      </c>
      <c r="T256" s="60">
        <f t="shared" si="73"/>
        <v>-2.7161870983920249E-2</v>
      </c>
      <c r="U256" s="60">
        <f t="shared" si="74"/>
        <v>-1.3060002796158304E-3</v>
      </c>
      <c r="V256" s="60">
        <f t="shared" si="75"/>
        <v>-3.5203310907846931E-2</v>
      </c>
      <c r="W256" s="46">
        <f t="shared" si="76"/>
        <v>-3.3926416401014815E-6</v>
      </c>
    </row>
    <row r="257" spans="12:23" ht="21" x14ac:dyDescent="0.4">
      <c r="L257" s="50">
        <f>($B55 * $N$232 + $C55 * $O$232 + $D55 * $P$232 + $E55 * $Q$232 + $F55 * $R$232 + $G55 * $S$232 + $H55 * $T$232 + $I55 * $U$232) * MAX($J$7:$J51)</f>
        <v>158.037117071762</v>
      </c>
      <c r="M257" s="51">
        <f>(L257/MAX($J$7:$J51)) - $J55</f>
        <v>-0.72515283987519652</v>
      </c>
      <c r="N257" s="51">
        <f t="shared" si="67"/>
        <v>0.52584664117906244</v>
      </c>
      <c r="O257" s="52">
        <f t="shared" si="68"/>
        <v>-6.3056768684799702E-2</v>
      </c>
      <c r="P257" s="61">
        <f t="shared" si="69"/>
        <v>-5.4417923352577955E-5</v>
      </c>
      <c r="Q257" s="62">
        <f t="shared" si="70"/>
        <v>-4.0813442514433466E-5</v>
      </c>
      <c r="R257" s="62">
        <f t="shared" si="71"/>
        <v>-2.7113730310421965E-2</v>
      </c>
      <c r="S257" s="62">
        <f t="shared" si="72"/>
        <v>-1.5509108155484716E-3</v>
      </c>
      <c r="T257" s="62">
        <f t="shared" si="73"/>
        <v>-6.3056768684799702E-2</v>
      </c>
      <c r="U257" s="62">
        <f t="shared" si="74"/>
        <v>-2.680082725114464E-3</v>
      </c>
      <c r="V257" s="62">
        <f t="shared" si="75"/>
        <v>-4.0990300765329342E-2</v>
      </c>
      <c r="W257" s="63">
        <f t="shared" si="76"/>
        <v>-4.6255234849691269E-6</v>
      </c>
    </row>
    <row r="258" spans="12:23" ht="21" x14ac:dyDescent="0.4">
      <c r="L258" s="38"/>
      <c r="M258" s="39"/>
      <c r="N258" s="39"/>
      <c r="O258" s="39"/>
      <c r="P258" s="21"/>
      <c r="Q258" s="21"/>
      <c r="R258" s="21"/>
      <c r="S258" s="21"/>
      <c r="T258" s="21"/>
      <c r="U258" s="21"/>
      <c r="V258" s="21"/>
      <c r="W258" s="26"/>
    </row>
    <row r="259" spans="12:23" ht="21" x14ac:dyDescent="0.4">
      <c r="L259" s="28" t="s">
        <v>31</v>
      </c>
      <c r="M259" s="21"/>
      <c r="N259" s="7" t="s">
        <v>23</v>
      </c>
      <c r="O259" s="21"/>
      <c r="P259" s="40" t="s">
        <v>26</v>
      </c>
      <c r="Q259" s="21"/>
      <c r="R259" s="21"/>
      <c r="S259" s="21"/>
      <c r="T259" s="21"/>
      <c r="U259" s="21"/>
      <c r="V259" s="21"/>
      <c r="W259" s="26"/>
    </row>
    <row r="260" spans="12:23" ht="21" x14ac:dyDescent="0.4">
      <c r="L260" s="53">
        <f>1 - ABS(SUM(M235:M257)) / 23</f>
        <v>0.8576324625172882</v>
      </c>
      <c r="M260" s="35"/>
      <c r="N260" s="54">
        <f>GEOMEAN(N235:N257)</f>
        <v>1.0372732622046471E-2</v>
      </c>
      <c r="O260" s="35"/>
      <c r="P260" s="55">
        <f t="shared" ref="P260:W260" si="77">SUM(P235:P257)</f>
        <v>-3.2744703815381547E-4</v>
      </c>
      <c r="Q260" s="55">
        <f t="shared" si="77"/>
        <v>-2.9190471192794607E-4</v>
      </c>
      <c r="R260" s="55">
        <f t="shared" si="77"/>
        <v>-0.22534080914700949</v>
      </c>
      <c r="S260" s="55">
        <f t="shared" si="77"/>
        <v>-1.24330323061117E-2</v>
      </c>
      <c r="T260" s="55">
        <f t="shared" si="77"/>
        <v>-0.18639753177292276</v>
      </c>
      <c r="U260" s="55">
        <f t="shared" si="77"/>
        <v>-8.7133307472443671E-3</v>
      </c>
      <c r="V260" s="55">
        <f t="shared" si="77"/>
        <v>-0.22236831541373453</v>
      </c>
      <c r="W260" s="55">
        <f t="shared" si="77"/>
        <v>-3.5406175046130212E-5</v>
      </c>
    </row>
    <row r="261" spans="12:23" ht="21" x14ac:dyDescent="0.4"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</row>
    <row r="262" spans="12:23" ht="21" x14ac:dyDescent="0.3">
      <c r="L262" s="74" t="s">
        <v>37</v>
      </c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</row>
    <row r="263" spans="12:23" ht="21" x14ac:dyDescent="0.4">
      <c r="L263" s="27"/>
      <c r="M263" s="21"/>
      <c r="N263" s="49" t="s">
        <v>11</v>
      </c>
      <c r="O263" s="49" t="s">
        <v>12</v>
      </c>
      <c r="P263" s="49" t="s">
        <v>13</v>
      </c>
      <c r="Q263" s="49" t="s">
        <v>14</v>
      </c>
      <c r="R263" s="49" t="s">
        <v>15</v>
      </c>
      <c r="S263" s="49" t="s">
        <v>16</v>
      </c>
      <c r="T263" s="49" t="s">
        <v>17</v>
      </c>
      <c r="U263" s="49" t="s">
        <v>18</v>
      </c>
      <c r="V263" s="21"/>
      <c r="W263" s="26"/>
    </row>
    <row r="264" spans="12:23" ht="21" x14ac:dyDescent="0.4">
      <c r="L264" s="27"/>
      <c r="M264" s="21"/>
      <c r="N264" s="48">
        <f t="shared" ref="N264:U264" si="78">N232 - (P260*$M$5)</f>
        <v>0.21004709839368921</v>
      </c>
      <c r="O264" s="48">
        <f t="shared" si="78"/>
        <v>0.19004106793041767</v>
      </c>
      <c r="P264" s="48">
        <f t="shared" si="78"/>
        <v>0.16335359082919526</v>
      </c>
      <c r="Q264" s="48">
        <f t="shared" si="78"/>
        <v>6.7271999093407968E-3</v>
      </c>
      <c r="R264" s="48">
        <f t="shared" si="78"/>
        <v>4.1854378470677842E-2</v>
      </c>
      <c r="S264" s="48">
        <f t="shared" si="78"/>
        <v>2.1223304471471527E-2</v>
      </c>
      <c r="T264" s="48">
        <f t="shared" si="78"/>
        <v>0.26142575626705605</v>
      </c>
      <c r="U264" s="48">
        <f t="shared" si="78"/>
        <v>0.14000519449092932</v>
      </c>
      <c r="V264" s="21"/>
      <c r="W264" s="26"/>
    </row>
    <row r="265" spans="12:23" ht="21" x14ac:dyDescent="0.4">
      <c r="L265" s="27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6"/>
    </row>
    <row r="266" spans="12:23" ht="21" x14ac:dyDescent="0.4">
      <c r="L266" s="49" t="s">
        <v>21</v>
      </c>
      <c r="M266" s="49" t="s">
        <v>22</v>
      </c>
      <c r="N266" s="49" t="s">
        <v>27</v>
      </c>
      <c r="O266" s="49" t="s">
        <v>24</v>
      </c>
      <c r="P266" s="75" t="s">
        <v>48</v>
      </c>
      <c r="Q266" s="75"/>
      <c r="R266" s="75"/>
      <c r="S266" s="75"/>
      <c r="T266" s="75"/>
      <c r="U266" s="75"/>
      <c r="V266" s="75"/>
      <c r="W266" s="75"/>
    </row>
    <row r="267" spans="12:23" ht="21" x14ac:dyDescent="0.4">
      <c r="L267" s="50">
        <f>($B33 * $N$264 + $C33 * $O$264 + $D33 * $P$264 + $E33 * $Q$264 + $F33 * $R$264 + $G33 * $S$264 + $H33 * $T$264 + $I33 * $U$264) * MAX($J$7:$J29)</f>
        <v>157.73549694104494</v>
      </c>
      <c r="M267" s="51">
        <f>(L267/MAX($J$7:$J29)) - $J33</f>
        <v>0.16127912511486076</v>
      </c>
      <c r="N267" s="51">
        <f t="shared" ref="N267:N289" si="79">M267*M267</f>
        <v>2.6010956197814909E-2</v>
      </c>
      <c r="O267" s="52">
        <f t="shared" ref="O267:O289" si="80">2*M267/COUNT($B$7:$B$29)</f>
        <v>1.4024271749118326E-2</v>
      </c>
      <c r="P267" s="56">
        <f t="shared" ref="P267:P289" si="81">$O267*B33</f>
        <v>6.8645480906110265E-6</v>
      </c>
      <c r="Q267" s="57">
        <f t="shared" ref="Q267:Q289" si="82">$O267*C33</f>
        <v>6.8645480906110265E-6</v>
      </c>
      <c r="R267" s="57">
        <f t="shared" ref="R267:R289" si="83">$O267*D33</f>
        <v>1.3296629651513557E-2</v>
      </c>
      <c r="S267" s="57">
        <f t="shared" ref="S267:S289" si="84">$O267*E33</f>
        <v>2.0593644271833076E-4</v>
      </c>
      <c r="T267" s="57">
        <f t="shared" ref="T267:T289" si="85">$O267*F33</f>
        <v>1.4024271749118326E-2</v>
      </c>
      <c r="U267" s="57">
        <f t="shared" ref="U267:U289" si="86">$O267*G33</f>
        <v>3.2949830834932921E-4</v>
      </c>
      <c r="V267" s="57">
        <f t="shared" ref="V267:V289" si="87">$O267*H33</f>
        <v>4.118728854366616E-3</v>
      </c>
      <c r="W267" s="58">
        <f t="shared" ref="W267:W289" si="88">$O267*I33</f>
        <v>1.9907189462771976E-6</v>
      </c>
    </row>
    <row r="268" spans="12:23" ht="21" x14ac:dyDescent="0.4">
      <c r="L268" s="50">
        <f>($B34 * $N$264 + $C34 * $O$264 + $D34 * $P$264 + $E34 * $Q$264 + $F34 * $R$264 + $G34 * $S$264 + $H34 * $T$264 + $I34 * $U$264) * MAX($J$7:$J30)</f>
        <v>201.33183997894452</v>
      </c>
      <c r="M268" s="51">
        <f>(L268/MAX($J$7:$J30)) - $J34</f>
        <v>0.20231624344164265</v>
      </c>
      <c r="N268" s="51">
        <f t="shared" si="79"/>
        <v>4.0931862360338009E-2</v>
      </c>
      <c r="O268" s="52">
        <f t="shared" si="80"/>
        <v>1.7592716821012405E-2</v>
      </c>
      <c r="P268" s="59">
        <f t="shared" si="81"/>
        <v>1.8155538514976682E-5</v>
      </c>
      <c r="Q268" s="60">
        <f t="shared" si="82"/>
        <v>9.0777692574883411E-6</v>
      </c>
      <c r="R268" s="60">
        <f t="shared" si="83"/>
        <v>1.7592716821012405E-2</v>
      </c>
      <c r="S268" s="60">
        <f t="shared" si="84"/>
        <v>5.2651061693432383E-4</v>
      </c>
      <c r="T268" s="60">
        <f t="shared" si="85"/>
        <v>9.5952021051651775E-3</v>
      </c>
      <c r="U268" s="60">
        <f t="shared" si="86"/>
        <v>1.6339984663479013E-4</v>
      </c>
      <c r="V268" s="60">
        <f t="shared" si="87"/>
        <v>1.0984100801560892E-2</v>
      </c>
      <c r="W268" s="46">
        <f t="shared" si="88"/>
        <v>3.1772192401209196E-6</v>
      </c>
    </row>
    <row r="269" spans="12:23" ht="21" x14ac:dyDescent="0.4">
      <c r="L269" s="50">
        <f>($B35 * $N$264 + $C35 * $O$264 + $D35 * $P$264 + $E35 * $Q$264 + $F35 * $R$264 + $G35 * $S$264 + $H35 * $T$264 + $I35 * $U$264) * MAX($J$7:$J31)</f>
        <v>187.599853076215</v>
      </c>
      <c r="M269" s="51">
        <f>(L269/MAX($J$7:$J31)) - $J35</f>
        <v>8.2782353176026086E-2</v>
      </c>
      <c r="N269" s="51">
        <f t="shared" si="79"/>
        <v>6.8529179973603159E-3</v>
      </c>
      <c r="O269" s="52">
        <f t="shared" si="80"/>
        <v>7.1984654935674857E-3</v>
      </c>
      <c r="P269" s="59">
        <f t="shared" si="81"/>
        <v>3.708637554645794E-6</v>
      </c>
      <c r="Q269" s="60">
        <f t="shared" si="82"/>
        <v>3.708637554645794E-6</v>
      </c>
      <c r="R269" s="60">
        <f t="shared" si="83"/>
        <v>7.1502532053570904E-3</v>
      </c>
      <c r="S269" s="60">
        <f t="shared" si="84"/>
        <v>2.4106144105197659E-4</v>
      </c>
      <c r="T269" s="60">
        <f t="shared" si="85"/>
        <v>7.1984654935674857E-3</v>
      </c>
      <c r="U269" s="60">
        <f t="shared" si="86"/>
        <v>1.6688868995906072E-4</v>
      </c>
      <c r="V269" s="60">
        <f t="shared" si="87"/>
        <v>3.3377737991812143E-3</v>
      </c>
      <c r="W269" s="46">
        <f t="shared" si="88"/>
        <v>2.965377548859343E-7</v>
      </c>
    </row>
    <row r="270" spans="12:23" ht="21" x14ac:dyDescent="0.4">
      <c r="L270" s="50">
        <f>($B36 * $N$264 + $C36 * $O$264 + $D36 * $P$264 + $E36 * $Q$264 + $F36 * $R$264 + $G36 * $S$264 + $H36 * $T$264 + $I36 * $U$264) * MAX($J$7:$J32)</f>
        <v>167.69615743392154</v>
      </c>
      <c r="M270" s="51">
        <f>(L270/MAX($J$7:$J32)) - $J36</f>
        <v>1.3558534667689637E-2</v>
      </c>
      <c r="N270" s="51">
        <f t="shared" si="79"/>
        <v>1.8383386233494173E-4</v>
      </c>
      <c r="O270" s="52">
        <f t="shared" si="80"/>
        <v>1.1790030145817075E-3</v>
      </c>
      <c r="P270" s="59">
        <f t="shared" si="81"/>
        <v>6.067951696251712E-7</v>
      </c>
      <c r="Q270" s="60">
        <f t="shared" si="82"/>
        <v>6.067951696251712E-7</v>
      </c>
      <c r="R270" s="60">
        <f t="shared" si="83"/>
        <v>1.1790030145817075E-3</v>
      </c>
      <c r="S270" s="60">
        <f t="shared" si="84"/>
        <v>6.9174649337269513E-5</v>
      </c>
      <c r="T270" s="60">
        <f t="shared" si="85"/>
        <v>8.489064423056143E-4</v>
      </c>
      <c r="U270" s="60">
        <f t="shared" si="86"/>
        <v>5.2184384587764711E-5</v>
      </c>
      <c r="V270" s="60">
        <f t="shared" si="87"/>
        <v>4.3567893179087287E-4</v>
      </c>
      <c r="W270" s="46">
        <f t="shared" si="88"/>
        <v>9.1019275443775656E-8</v>
      </c>
    </row>
    <row r="271" spans="12:23" ht="21" x14ac:dyDescent="0.4">
      <c r="L271" s="50">
        <f>($B37 * $N$264 + $C37 * $O$264 + $D37 * $P$264 + $E37 * $Q$264 + $F37 * $R$264 + $G37 * $S$264 + $H37 * $T$264 + $I37 * $U$264) * MAX($J$7:$J33)</f>
        <v>166.7540830480545</v>
      </c>
      <c r="M271" s="51">
        <f>(L271/MAX($J$7:$J33)) - $J37</f>
        <v>1.1746231387920858E-2</v>
      </c>
      <c r="N271" s="51">
        <f t="shared" si="79"/>
        <v>1.3797395181857716E-4</v>
      </c>
      <c r="O271" s="52">
        <f t="shared" si="80"/>
        <v>1.0214114250365963E-3</v>
      </c>
      <c r="P271" s="59">
        <f t="shared" si="81"/>
        <v>1.0301678517766984E-6</v>
      </c>
      <c r="Q271" s="60">
        <f t="shared" si="82"/>
        <v>5.1508392588834918E-7</v>
      </c>
      <c r="R271" s="60">
        <f t="shared" si="83"/>
        <v>1.0214114250365963E-3</v>
      </c>
      <c r="S271" s="60">
        <f t="shared" si="84"/>
        <v>7.8292756735029066E-5</v>
      </c>
      <c r="T271" s="60">
        <f t="shared" si="85"/>
        <v>2.2457659168732022E-4</v>
      </c>
      <c r="U271" s="60">
        <f t="shared" si="86"/>
        <v>3.6055874812184435E-6</v>
      </c>
      <c r="V271" s="60">
        <f t="shared" si="87"/>
        <v>4.553341904853006E-4</v>
      </c>
      <c r="W271" s="46">
        <f t="shared" si="88"/>
        <v>8.7561902461047394E-8</v>
      </c>
    </row>
    <row r="272" spans="12:23" ht="21" x14ac:dyDescent="0.4">
      <c r="L272" s="50">
        <f>($B38 * $N$264 + $C38 * $O$264 + $D38 * $P$264 + $E38 * $Q$264 + $F38 * $R$264 + $G38 * $S$264 + $H38 * $T$264 + $I38 * $U$264) * MAX($J$7:$J34)</f>
        <v>176.11662549865292</v>
      </c>
      <c r="M272" s="51">
        <f>(L272/MAX($J$7:$J34)) - $J38</f>
        <v>-5.0145643501688375E-3</v>
      </c>
      <c r="N272" s="51">
        <f t="shared" si="79"/>
        <v>2.5145855621984214E-5</v>
      </c>
      <c r="O272" s="52">
        <f t="shared" si="80"/>
        <v>-4.3604907392772498E-4</v>
      </c>
      <c r="P272" s="59">
        <f t="shared" si="81"/>
        <v>-4.3956559871746468E-7</v>
      </c>
      <c r="Q272" s="60">
        <f t="shared" si="82"/>
        <v>-2.1978279935873234E-7</v>
      </c>
      <c r="R272" s="60">
        <f t="shared" si="83"/>
        <v>-4.3604907392772498E-4</v>
      </c>
      <c r="S272" s="60">
        <f t="shared" si="84"/>
        <v>-1.2967185162165209E-5</v>
      </c>
      <c r="T272" s="60">
        <f t="shared" si="85"/>
        <v>-1.7978232987544306E-4</v>
      </c>
      <c r="U272" s="60">
        <f t="shared" si="86"/>
        <v>-1.0549574369219153E-5</v>
      </c>
      <c r="V272" s="60">
        <f t="shared" si="87"/>
        <v>-2.0791452819336081E-4</v>
      </c>
      <c r="W272" s="46">
        <f t="shared" si="88"/>
        <v>-2.1978279935873237E-8</v>
      </c>
    </row>
    <row r="273" spans="12:23" ht="21" x14ac:dyDescent="0.4">
      <c r="L273" s="50">
        <f>($B39 * $N$264 + $C39 * $O$264 + $D39 * $P$264 + $E39 * $Q$264 + $F39 * $R$264 + $G39 * $S$264 + $H39 * $T$264 + $I39 * $U$264) * MAX($J$7:$J35)</f>
        <v>177.57649493543906</v>
      </c>
      <c r="M273" s="51">
        <f>(L273/MAX($J$7:$J35)) - $J39</f>
        <v>-7.2040878373149431E-2</v>
      </c>
      <c r="N273" s="51">
        <f t="shared" si="79"/>
        <v>5.1898881567749092E-3</v>
      </c>
      <c r="O273" s="52">
        <f t="shared" si="80"/>
        <v>-6.2644242063608201E-3</v>
      </c>
      <c r="P273" s="59">
        <f t="shared" si="81"/>
        <v>-7.837061142236222E-6</v>
      </c>
      <c r="Q273" s="60">
        <f t="shared" si="82"/>
        <v>-5.2247074281574808E-6</v>
      </c>
      <c r="R273" s="60">
        <f t="shared" si="83"/>
        <v>-5.0888650350253868E-3</v>
      </c>
      <c r="S273" s="60">
        <f t="shared" si="84"/>
        <v>-1.8286475998551184E-5</v>
      </c>
      <c r="T273" s="60">
        <f t="shared" si="85"/>
        <v>-6.2644242063608201E-3</v>
      </c>
      <c r="U273" s="60">
        <f t="shared" si="86"/>
        <v>-4.0230247196812609E-4</v>
      </c>
      <c r="V273" s="60">
        <f t="shared" si="87"/>
        <v>-3.1740097626056702E-3</v>
      </c>
      <c r="W273" s="46">
        <f t="shared" si="88"/>
        <v>-6.2694090282321292E-7</v>
      </c>
    </row>
    <row r="274" spans="12:23" ht="21" x14ac:dyDescent="0.4">
      <c r="L274" s="50">
        <f>($B40 * $N$264 + $C40 * $O$264 + $D40 * $P$264 + $E40 * $Q$264 + $F40 * $R$264 + $G40 * $S$264 + $H40 * $T$264 + $I40 * $U$264) * MAX($J$7:$J36)</f>
        <v>202.85442543867251</v>
      </c>
      <c r="M274" s="51">
        <f>(L274/MAX($J$7:$J36)) - $J40</f>
        <v>-2.9818390541439144E-2</v>
      </c>
      <c r="N274" s="51">
        <f t="shared" si="79"/>
        <v>8.8913641448178744E-4</v>
      </c>
      <c r="O274" s="52">
        <f t="shared" si="80"/>
        <v>-2.5929035253425344E-3</v>
      </c>
      <c r="P274" s="59">
        <f t="shared" si="81"/>
        <v>-2.6662247047224003E-6</v>
      </c>
      <c r="Q274" s="60">
        <f t="shared" si="82"/>
        <v>-1.3331123523612002E-6</v>
      </c>
      <c r="R274" s="60">
        <f t="shared" si="83"/>
        <v>-2.5929035253425344E-3</v>
      </c>
      <c r="S274" s="60">
        <f t="shared" si="84"/>
        <v>-5.4657606446809209E-5</v>
      </c>
      <c r="T274" s="60">
        <f t="shared" si="85"/>
        <v>-8.2652965846394407E-4</v>
      </c>
      <c r="U274" s="60">
        <f t="shared" si="86"/>
        <v>-1.8663572933056802E-5</v>
      </c>
      <c r="V274" s="60">
        <f t="shared" si="87"/>
        <v>-1.7397116198313663E-3</v>
      </c>
      <c r="W274" s="46">
        <f t="shared" si="88"/>
        <v>-1.5330792052153802E-6</v>
      </c>
    </row>
    <row r="275" spans="12:23" ht="21" x14ac:dyDescent="0.4">
      <c r="L275" s="50">
        <f>($B41 * $N$264 + $C41 * $O$264 + $D41 * $P$264 + $E41 * $Q$264 + $F41 * $R$264 + $G41 * $S$264 + $H41 * $T$264 + $I41 * $U$264) * MAX($J$7:$J37)</f>
        <v>237.94254328621886</v>
      </c>
      <c r="M275" s="51">
        <f>(L275/MAX($J$7:$J37)) - $J41</f>
        <v>-3.3143402980488901E-2</v>
      </c>
      <c r="N275" s="51">
        <f t="shared" si="79"/>
        <v>1.0984851611270806E-3</v>
      </c>
      <c r="O275" s="52">
        <f t="shared" si="80"/>
        <v>-2.8820350417816435E-3</v>
      </c>
      <c r="P275" s="59">
        <f t="shared" si="81"/>
        <v>-2.8719831009283942E-6</v>
      </c>
      <c r="Q275" s="60">
        <f t="shared" si="82"/>
        <v>-1.4359915504641971E-6</v>
      </c>
      <c r="R275" s="60">
        <f t="shared" si="83"/>
        <v>-2.8820350417816435E-3</v>
      </c>
      <c r="S275" s="60">
        <f t="shared" si="84"/>
        <v>-2.2832265652380734E-4</v>
      </c>
      <c r="T275" s="60">
        <f t="shared" si="85"/>
        <v>-1.0353499078846861E-3</v>
      </c>
      <c r="U275" s="60">
        <f t="shared" si="86"/>
        <v>-8.615949302785182E-6</v>
      </c>
      <c r="V275" s="60">
        <f t="shared" si="87"/>
        <v>-2.5847847908355547E-3</v>
      </c>
      <c r="W275" s="46">
        <f t="shared" si="88"/>
        <v>-1.2493126489038513E-6</v>
      </c>
    </row>
    <row r="276" spans="12:23" ht="21" x14ac:dyDescent="0.4">
      <c r="L276" s="50">
        <f>($B42 * $N$264 + $C42 * $O$264 + $D42 * $P$264 + $E42 * $Q$264 + $F42 * $R$264 + $G42 * $S$264 + $H42 * $T$264 + $I42 * $U$264) * MAX($J$7:$J38)</f>
        <v>219.41537872058689</v>
      </c>
      <c r="M276" s="51">
        <f>(L276/MAX($J$7:$J38)) - $J42</f>
        <v>-8.6234123964196718E-2</v>
      </c>
      <c r="N276" s="51">
        <f t="shared" si="79"/>
        <v>7.4363241358724463E-3</v>
      </c>
      <c r="O276" s="52">
        <f t="shared" si="80"/>
        <v>-7.4986194751475409E-3</v>
      </c>
      <c r="P276" s="59">
        <f t="shared" si="81"/>
        <v>-1.0011507977500055E-5</v>
      </c>
      <c r="Q276" s="60">
        <f t="shared" si="82"/>
        <v>-6.6743386516667025E-6</v>
      </c>
      <c r="R276" s="60">
        <f t="shared" si="83"/>
        <v>-6.744419207509204E-3</v>
      </c>
      <c r="S276" s="60">
        <f t="shared" si="84"/>
        <v>-1.0011507977500055E-5</v>
      </c>
      <c r="T276" s="60">
        <f t="shared" si="85"/>
        <v>-7.4986194751475409E-3</v>
      </c>
      <c r="U276" s="60">
        <f t="shared" si="86"/>
        <v>-3.4039127123500185E-4</v>
      </c>
      <c r="V276" s="60">
        <f t="shared" si="87"/>
        <v>-5.4896435409958633E-3</v>
      </c>
      <c r="W276" s="46">
        <f t="shared" si="88"/>
        <v>-2.9066162585426391E-7</v>
      </c>
    </row>
    <row r="277" spans="12:23" ht="21" x14ac:dyDescent="0.4">
      <c r="L277" s="50">
        <f>($B43 * $N$264 + $C43 * $O$264 + $D43 * $P$264 + $E43 * $Q$264 + $F43 * $R$264 + $G43 * $S$264 + $H43 * $T$264 + $I43 * $U$264) * MAX($J$7:$J39)</f>
        <v>183.84498073965068</v>
      </c>
      <c r="M277" s="51">
        <f>(L277/MAX($J$7:$J39)) - $J43</f>
        <v>-0.14931307697452056</v>
      </c>
      <c r="N277" s="51">
        <f t="shared" si="79"/>
        <v>2.2294394955599102E-2</v>
      </c>
      <c r="O277" s="52">
        <f t="shared" si="80"/>
        <v>-1.2983745823871353E-2</v>
      </c>
      <c r="P277" s="59">
        <f t="shared" si="81"/>
        <v>-6.4660088764299565E-6</v>
      </c>
      <c r="Q277" s="60">
        <f t="shared" si="82"/>
        <v>-1.9398026629289868E-5</v>
      </c>
      <c r="R277" s="60">
        <f t="shared" si="83"/>
        <v>-1.2983745823871353E-2</v>
      </c>
      <c r="S277" s="60">
        <f t="shared" si="84"/>
        <v>-2.5864035505719826E-5</v>
      </c>
      <c r="T277" s="60">
        <f t="shared" si="85"/>
        <v>-6.3819507610363676E-3</v>
      </c>
      <c r="U277" s="60">
        <f t="shared" si="86"/>
        <v>-3.1683443494506786E-4</v>
      </c>
      <c r="V277" s="60">
        <f t="shared" si="87"/>
        <v>-6.6987851959814347E-3</v>
      </c>
      <c r="W277" s="46">
        <f t="shared" si="88"/>
        <v>-4.7381773033894443E-7</v>
      </c>
    </row>
    <row r="278" spans="12:23" ht="21" x14ac:dyDescent="0.4">
      <c r="L278" s="50">
        <f>($B44 * $N$264 + $C44 * $O$264 + $D44 * $P$264 + $E44 * $Q$264 + $F44 * $R$264 + $G44 * $S$264 + $H44 * $T$264 + $I44 * $U$264) * MAX($J$7:$J40)</f>
        <v>252.12637676803303</v>
      </c>
      <c r="M278" s="51">
        <f>(L278/MAX($J$7:$J40)) - $J44</f>
        <v>-3.1084562142551286E-2</v>
      </c>
      <c r="N278" s="51">
        <f t="shared" si="79"/>
        <v>9.6625000359413257E-4</v>
      </c>
      <c r="O278" s="52">
        <f t="shared" si="80"/>
        <v>-2.703005403700112E-3</v>
      </c>
      <c r="P278" s="59">
        <f t="shared" si="81"/>
        <v>-5.4995023473043988E-6</v>
      </c>
      <c r="Q278" s="60">
        <f t="shared" si="82"/>
        <v>-4.1246267604782991E-6</v>
      </c>
      <c r="R278" s="60">
        <f t="shared" si="83"/>
        <v>-2.703005403700112E-3</v>
      </c>
      <c r="S278" s="60">
        <f t="shared" si="84"/>
        <v>-1.5123631455087096E-5</v>
      </c>
      <c r="T278" s="60">
        <f t="shared" si="85"/>
        <v>-2.0320661173289754E-3</v>
      </c>
      <c r="U278" s="60">
        <f t="shared" si="86"/>
        <v>-4.3996018778435191E-5</v>
      </c>
      <c r="V278" s="60">
        <f t="shared" si="87"/>
        <v>-2.5077730703708056E-3</v>
      </c>
      <c r="W278" s="46">
        <f t="shared" si="88"/>
        <v>-3.4371889670652493E-7</v>
      </c>
    </row>
    <row r="279" spans="12:23" ht="21" x14ac:dyDescent="0.4">
      <c r="L279" s="50">
        <f>($B45 * $N$264 + $C45 * $O$264 + $D45 * $P$264 + $E45 * $Q$264 + $F45 * $R$264 + $G45 * $S$264 + $H45 * $T$264 + $I45 * $U$264) * MAX($J$7:$J41)</f>
        <v>249.16498582333176</v>
      </c>
      <c r="M279" s="51">
        <f>(L279/MAX($J$7:$J41)) - $J45</f>
        <v>-8.8234807263770865E-2</v>
      </c>
      <c r="N279" s="51">
        <f t="shared" si="79"/>
        <v>7.7853812128747917E-3</v>
      </c>
      <c r="O279" s="52">
        <f t="shared" si="80"/>
        <v>-7.672591935980075E-3</v>
      </c>
      <c r="P279" s="59">
        <f t="shared" si="81"/>
        <v>-1.1468747288460502E-5</v>
      </c>
      <c r="Q279" s="60">
        <f t="shared" si="82"/>
        <v>-1.1468747288460502E-5</v>
      </c>
      <c r="R279" s="60">
        <f t="shared" si="83"/>
        <v>-7.672591935980075E-3</v>
      </c>
      <c r="S279" s="60">
        <f t="shared" si="84"/>
        <v>-4.0905198662175783E-4</v>
      </c>
      <c r="T279" s="60">
        <f t="shared" si="85"/>
        <v>-4.8398113557303309E-3</v>
      </c>
      <c r="U279" s="60">
        <f t="shared" si="86"/>
        <v>-2.1408328271792937E-4</v>
      </c>
      <c r="V279" s="60">
        <f t="shared" si="87"/>
        <v>-7.1029774873198701E-3</v>
      </c>
      <c r="W279" s="46">
        <f t="shared" si="88"/>
        <v>-4.9690883951073889E-7</v>
      </c>
    </row>
    <row r="280" spans="12:23" ht="21" x14ac:dyDescent="0.4">
      <c r="L280" s="50">
        <f>($B46 * $N$264 + $C46 * $O$264 + $D46 * $P$264 + $E46 * $Q$264 + $F46 * $R$264 + $G46 * $S$264 + $H46 * $T$264 + $I46 * $U$264) * MAX($J$7:$J42)</f>
        <v>219.47528920424131</v>
      </c>
      <c r="M280" s="51">
        <f>(L280/MAX($J$7:$J42)) - $J46</f>
        <v>-0.14004297529697163</v>
      </c>
      <c r="N280" s="51">
        <f t="shared" si="79"/>
        <v>1.9612034930028204E-2</v>
      </c>
      <c r="O280" s="52">
        <f t="shared" si="80"/>
        <v>-1.2177650025823619E-2</v>
      </c>
      <c r="P280" s="59">
        <f t="shared" si="81"/>
        <v>-1.8582375420890568E-5</v>
      </c>
      <c r="Q280" s="60">
        <f t="shared" si="82"/>
        <v>-1.2388250280593712E-5</v>
      </c>
      <c r="R280" s="60">
        <f t="shared" si="83"/>
        <v>-1.2177650025823619E-2</v>
      </c>
      <c r="S280" s="60">
        <f t="shared" si="84"/>
        <v>-1.3007662794623398E-4</v>
      </c>
      <c r="T280" s="60">
        <f t="shared" si="85"/>
        <v>-9.0929757059557848E-3</v>
      </c>
      <c r="U280" s="60">
        <f t="shared" si="86"/>
        <v>-1.858237542089057E-4</v>
      </c>
      <c r="V280" s="60">
        <f t="shared" si="87"/>
        <v>-8.6717751964155987E-3</v>
      </c>
      <c r="W280" s="46">
        <f t="shared" si="88"/>
        <v>-1.548531285074214E-6</v>
      </c>
    </row>
    <row r="281" spans="12:23" ht="21" x14ac:dyDescent="0.4">
      <c r="L281" s="50">
        <f>($B47 * $N$264 + $C47 * $O$264 + $D47 * $P$264 + $E47 * $Q$264 + $F47 * $R$264 + $G47 * $S$264 + $H47 * $T$264 + $I47 * $U$264) * MAX($J$7:$J43)</f>
        <v>251.75021256050528</v>
      </c>
      <c r="M281" s="51">
        <f>(L281/MAX($J$7:$J43)) - $J47</f>
        <v>-0.13606919554694735</v>
      </c>
      <c r="N281" s="51">
        <f t="shared" si="79"/>
        <v>1.8514825976793398E-2</v>
      </c>
      <c r="O281" s="52">
        <f t="shared" si="80"/>
        <v>-1.1832103960604117E-2</v>
      </c>
      <c r="P281" s="59">
        <f t="shared" si="81"/>
        <v>-2.1820385358421606E-5</v>
      </c>
      <c r="Q281" s="60">
        <f t="shared" si="82"/>
        <v>-1.0910192679210803E-5</v>
      </c>
      <c r="R281" s="60">
        <f t="shared" si="83"/>
        <v>-1.0981108931625674E-2</v>
      </c>
      <c r="S281" s="60">
        <f t="shared" si="84"/>
        <v>-5.4550963396054016E-6</v>
      </c>
      <c r="T281" s="60">
        <f t="shared" si="85"/>
        <v>-6.6497624379789856E-3</v>
      </c>
      <c r="U281" s="60">
        <f t="shared" si="86"/>
        <v>-3.8731184011198355E-4</v>
      </c>
      <c r="V281" s="60">
        <f t="shared" si="87"/>
        <v>-1.1832103960604117E-2</v>
      </c>
      <c r="W281" s="46">
        <f t="shared" si="88"/>
        <v>-1.0910192679210805E-6</v>
      </c>
    </row>
    <row r="282" spans="12:23" ht="21" x14ac:dyDescent="0.4">
      <c r="L282" s="50">
        <f>($B48 * $N$264 + $C48 * $O$264 + $D48 * $P$264 + $E48 * $Q$264 + $F48 * $R$264 + $G48 * $S$264 + $H48 * $T$264 + $I48 * $U$264) * MAX($J$7:$J44)</f>
        <v>199.15550135341581</v>
      </c>
      <c r="M282" s="51">
        <f>(L282/MAX($J$7:$J44)) - $J48</f>
        <v>-0.26216434547232026</v>
      </c>
      <c r="N282" s="51">
        <f t="shared" si="79"/>
        <v>6.8730144036930091E-2</v>
      </c>
      <c r="O282" s="52">
        <f t="shared" si="80"/>
        <v>-2.279689960628872E-2</v>
      </c>
      <c r="P282" s="59">
        <f t="shared" si="81"/>
        <v>-5.6344289684351749E-6</v>
      </c>
      <c r="Q282" s="60">
        <f t="shared" si="82"/>
        <v>-1.6903286905305527E-5</v>
      </c>
      <c r="R282" s="60">
        <f t="shared" si="83"/>
        <v>-1.1037846349164509E-2</v>
      </c>
      <c r="S282" s="60">
        <f t="shared" si="84"/>
        <v>-2.8172144842175879E-5</v>
      </c>
      <c r="T282" s="60">
        <f t="shared" si="85"/>
        <v>-3.0313227850181242E-3</v>
      </c>
      <c r="U282" s="60">
        <f t="shared" si="86"/>
        <v>-6.1978718652786933E-5</v>
      </c>
      <c r="V282" s="60">
        <f t="shared" si="87"/>
        <v>-2.279689960628872E-2</v>
      </c>
      <c r="W282" s="46">
        <f t="shared" si="88"/>
        <v>-2.366460166742774E-6</v>
      </c>
    </row>
    <row r="283" spans="12:23" ht="21" x14ac:dyDescent="0.4">
      <c r="L283" s="50">
        <f>($B49 * $N$264 + $C49 * $O$264 + $D49 * $P$264 + $E49 * $Q$264 + $F49 * $R$264 + $G49 * $S$264 + $H49 * $T$264 + $I49 * $U$264) * MAX($J$7:$J45)</f>
        <v>211.47648024718407</v>
      </c>
      <c r="M283" s="51">
        <f>(L283/MAX($J$7:$J45)) - $J49</f>
        <v>-0.24091046913533209</v>
      </c>
      <c r="N283" s="51">
        <f t="shared" si="79"/>
        <v>5.80378541390058E-2</v>
      </c>
      <c r="O283" s="52">
        <f t="shared" si="80"/>
        <v>-2.0948736446550618E-2</v>
      </c>
      <c r="P283" s="59">
        <f t="shared" si="81"/>
        <v>-2.9700477003616192E-5</v>
      </c>
      <c r="Q283" s="60">
        <f t="shared" si="82"/>
        <v>-1.9800318002410791E-5</v>
      </c>
      <c r="R283" s="60">
        <f t="shared" si="83"/>
        <v>-1.9028105600316772E-2</v>
      </c>
      <c r="S283" s="60">
        <f t="shared" si="84"/>
        <v>-5.9400954007232384E-5</v>
      </c>
      <c r="T283" s="60">
        <f t="shared" si="85"/>
        <v>-2.0948736446550618E-2</v>
      </c>
      <c r="U283" s="60">
        <f t="shared" si="86"/>
        <v>-1.3464216241639339E-3</v>
      </c>
      <c r="V283" s="60">
        <f t="shared" si="87"/>
        <v>-1.4078026099714072E-2</v>
      </c>
      <c r="W283" s="46">
        <f t="shared" si="88"/>
        <v>-1.3859313496177803E-6</v>
      </c>
    </row>
    <row r="284" spans="12:23" ht="21" x14ac:dyDescent="0.4">
      <c r="L284" s="50">
        <f>($B50 * $N$264 + $C50 * $O$264 + $D50 * $P$264 + $E50 * $Q$264 + $F50 * $R$264 + $G50 * $S$264 + $H50 * $T$264 + $I50 * $U$264) * MAX($J$7:$J46)</f>
        <v>186.38400897759382</v>
      </c>
      <c r="M284" s="51">
        <f>(L284/MAX($J$7:$J46)) - $J50</f>
        <v>-0.28454954960418471</v>
      </c>
      <c r="N284" s="51">
        <f t="shared" si="79"/>
        <v>8.0968446179944378E-2</v>
      </c>
      <c r="O284" s="52">
        <f t="shared" si="80"/>
        <v>-2.4743439096016062E-2</v>
      </c>
      <c r="P284" s="59">
        <f t="shared" si="81"/>
        <v>-1.2598492411413472E-5</v>
      </c>
      <c r="Q284" s="60">
        <f t="shared" si="82"/>
        <v>-1.2598492411413472E-5</v>
      </c>
      <c r="R284" s="60">
        <f t="shared" si="83"/>
        <v>-2.4743439096016062E-2</v>
      </c>
      <c r="S284" s="60">
        <f t="shared" si="84"/>
        <v>-1.9653648161805019E-3</v>
      </c>
      <c r="T284" s="60">
        <f t="shared" si="85"/>
        <v>-2.5070999898712813E-3</v>
      </c>
      <c r="U284" s="60">
        <f t="shared" si="86"/>
        <v>0</v>
      </c>
      <c r="V284" s="60">
        <f t="shared" si="87"/>
        <v>-1.4740236121353762E-2</v>
      </c>
      <c r="W284" s="46">
        <f t="shared" si="88"/>
        <v>-1.3480386880212418E-5</v>
      </c>
    </row>
    <row r="285" spans="12:23" ht="21" x14ac:dyDescent="0.4">
      <c r="L285" s="50">
        <f>($B51 * $N$264 + $C51 * $O$264 + $D51 * $P$264 + $E51 * $Q$264 + $F51 * $R$264 + $G51 * $S$264 + $H51 * $T$264 + $I51 * $U$264) * MAX($J$7:$J47)</f>
        <v>195.60468554498277</v>
      </c>
      <c r="M285" s="51">
        <f>(L285/MAX($J$7:$J47)) - $J51</f>
        <v>-0.28416576426959517</v>
      </c>
      <c r="N285" s="51">
        <f t="shared" si="79"/>
        <v>8.0750181582923131E-2</v>
      </c>
      <c r="O285" s="52">
        <f t="shared" si="80"/>
        <v>-2.4710066458225665E-2</v>
      </c>
      <c r="P285" s="59">
        <f t="shared" si="81"/>
        <v>-2.4884256251989593E-5</v>
      </c>
      <c r="Q285" s="60">
        <f t="shared" si="82"/>
        <v>-2.4884256251989593E-5</v>
      </c>
      <c r="R285" s="60">
        <f t="shared" si="83"/>
        <v>-2.4710066458225665E-2</v>
      </c>
      <c r="S285" s="60">
        <f t="shared" si="84"/>
        <v>-3.7326384377984385E-3</v>
      </c>
      <c r="T285" s="60">
        <f t="shared" si="85"/>
        <v>-7.3159713380849395E-3</v>
      </c>
      <c r="U285" s="60">
        <f t="shared" si="86"/>
        <v>-1.9907405001591674E-4</v>
      </c>
      <c r="V285" s="60">
        <f t="shared" si="87"/>
        <v>-1.5390912491855565E-2</v>
      </c>
      <c r="W285" s="46">
        <f t="shared" si="88"/>
        <v>-2.6126755272836178E-6</v>
      </c>
    </row>
    <row r="286" spans="12:23" ht="21" x14ac:dyDescent="0.4">
      <c r="L286" s="50">
        <f>($B52 * $N$264 + $C52 * $O$264 + $D52 * $P$264 + $E52 * $Q$264 + $F52 * $R$264 + $G52 * $S$264 + $H52 * $T$264 + $I52 * $U$264) * MAX($J$7:$J48)</f>
        <v>255.17543729621326</v>
      </c>
      <c r="M286" s="51">
        <f>(L286/MAX($J$7:$J48)) - $J52</f>
        <v>-0.19099923948484648</v>
      </c>
      <c r="N286" s="51">
        <f t="shared" si="79"/>
        <v>3.6480709483789737E-2</v>
      </c>
      <c r="O286" s="52">
        <f t="shared" si="80"/>
        <v>-1.6608629520421435E-2</v>
      </c>
      <c r="P286" s="59">
        <f t="shared" si="81"/>
        <v>-3.1635484800802731E-5</v>
      </c>
      <c r="Q286" s="60">
        <f t="shared" si="82"/>
        <v>-1.5817742400401366E-5</v>
      </c>
      <c r="R286" s="60">
        <f t="shared" si="83"/>
        <v>-1.5604202877995948E-2</v>
      </c>
      <c r="S286" s="60">
        <f t="shared" si="84"/>
        <v>-2.689016208068232E-4</v>
      </c>
      <c r="T286" s="60">
        <f t="shared" si="85"/>
        <v>-1.1001239839479151E-2</v>
      </c>
      <c r="U286" s="60">
        <f t="shared" si="86"/>
        <v>-3.5589920400903077E-4</v>
      </c>
      <c r="V286" s="60">
        <f t="shared" si="87"/>
        <v>-1.6608629520421435E-2</v>
      </c>
      <c r="W286" s="46">
        <f t="shared" si="88"/>
        <v>-1.7437281681985162E-6</v>
      </c>
    </row>
    <row r="287" spans="12:23" ht="21" x14ac:dyDescent="0.4">
      <c r="L287" s="50">
        <f>($B53 * $N$264 + $C53 * $O$264 + $D53 * $P$264 + $E53 * $Q$264 + $F53 * $R$264 + $G53 * $S$264 + $H53 * $T$264 + $I53 * $U$264) * MAX($J$7:$J49)</f>
        <v>205.2259167858119</v>
      </c>
      <c r="M287" s="51">
        <f>(L287/MAX($J$7:$J49)) - $J53</f>
        <v>-0.38221579689424012</v>
      </c>
      <c r="N287" s="51">
        <f t="shared" si="79"/>
        <v>0.14608891539549901</v>
      </c>
      <c r="O287" s="52">
        <f t="shared" si="80"/>
        <v>-3.3236156251673053E-2</v>
      </c>
      <c r="P287" s="59">
        <f t="shared" si="81"/>
        <v>-3.2939698961023836E-5</v>
      </c>
      <c r="Q287" s="60">
        <f t="shared" si="82"/>
        <v>-4.9409548441535758E-5</v>
      </c>
      <c r="R287" s="60">
        <f t="shared" si="83"/>
        <v>-3.3236156251673053E-2</v>
      </c>
      <c r="S287" s="60">
        <f t="shared" si="84"/>
        <v>-1.7293341954537516E-3</v>
      </c>
      <c r="T287" s="60">
        <f t="shared" si="85"/>
        <v>-2.7372889836610809E-2</v>
      </c>
      <c r="U287" s="60">
        <f t="shared" si="86"/>
        <v>-1.1199497646748105E-3</v>
      </c>
      <c r="V287" s="60">
        <f t="shared" si="87"/>
        <v>-2.0027336968302493E-2</v>
      </c>
      <c r="W287" s="46">
        <f t="shared" si="88"/>
        <v>-1.2632177941779229E-6</v>
      </c>
    </row>
    <row r="288" spans="12:23" ht="21" x14ac:dyDescent="0.4">
      <c r="L288" s="50">
        <f>($B54 * $N$264 + $C54 * $O$264 + $D54 * $P$264 + $E54 * $Q$264 + $F54 * $R$264 + $G54 * $S$264 + $H54 * $T$264 + $I54 * $U$264) * MAX($J$7:$J50)</f>
        <v>248.09914930678883</v>
      </c>
      <c r="M288" s="51">
        <f>(L288/MAX($J$7:$J50)) - $J54</f>
        <v>-0.39374060990123677</v>
      </c>
      <c r="N288" s="51">
        <f t="shared" si="79"/>
        <v>0.15503166788539791</v>
      </c>
      <c r="O288" s="52">
        <f t="shared" si="80"/>
        <v>-3.4238313904455371E-2</v>
      </c>
      <c r="P288" s="59">
        <f t="shared" si="81"/>
        <v>-5.7087643025352851E-5</v>
      </c>
      <c r="Q288" s="60">
        <f t="shared" si="82"/>
        <v>-4.2815732269014633E-5</v>
      </c>
      <c r="R288" s="60">
        <f t="shared" si="83"/>
        <v>-2.8472461958894732E-2</v>
      </c>
      <c r="S288" s="60">
        <f t="shared" si="84"/>
        <v>-2.6688473114352454E-3</v>
      </c>
      <c r="T288" s="60">
        <f t="shared" si="85"/>
        <v>-2.6417306809982031E-2</v>
      </c>
      <c r="U288" s="60">
        <f t="shared" si="86"/>
        <v>-1.2702000573141009E-3</v>
      </c>
      <c r="V288" s="60">
        <f t="shared" si="87"/>
        <v>-3.4238313904455371E-2</v>
      </c>
      <c r="W288" s="46">
        <f t="shared" si="88"/>
        <v>-3.2996421769302605E-6</v>
      </c>
    </row>
    <row r="289" spans="12:23" ht="21" x14ac:dyDescent="0.4">
      <c r="L289" s="50">
        <f>($B55 * $N$264 + $C55 * $O$264 + $D55 * $P$264 + $E55 * $Q$264 + $F55 * $R$264 + $G55 * $S$264 + $H55 * $T$264 + $I55 * $U$264) * MAX($J$7:$J51)</f>
        <v>162.9650931419616</v>
      </c>
      <c r="M289" s="51">
        <f>(L289/MAX($J$7:$J51)) - $J55</f>
        <v>-0.716582446709632</v>
      </c>
      <c r="N289" s="51">
        <f t="shared" si="79"/>
        <v>0.51349040293236259</v>
      </c>
      <c r="O289" s="52">
        <f t="shared" si="80"/>
        <v>-6.2311517105185392E-2</v>
      </c>
      <c r="P289" s="61">
        <f t="shared" si="81"/>
        <v>-5.3774772043309942E-5</v>
      </c>
      <c r="Q289" s="62">
        <f t="shared" si="82"/>
        <v>-4.0331079032482453E-5</v>
      </c>
      <c r="R289" s="62">
        <f t="shared" si="83"/>
        <v>-2.6793280170579178E-2</v>
      </c>
      <c r="S289" s="62">
        <f t="shared" si="84"/>
        <v>-1.5325810032343332E-3</v>
      </c>
      <c r="T289" s="62">
        <f t="shared" si="85"/>
        <v>-6.2311517105185392E-2</v>
      </c>
      <c r="U289" s="62">
        <f t="shared" si="86"/>
        <v>-2.6484075231330145E-3</v>
      </c>
      <c r="V289" s="62">
        <f t="shared" si="87"/>
        <v>-4.0505847041623209E-2</v>
      </c>
      <c r="W289" s="63">
        <f t="shared" si="88"/>
        <v>-4.570855623681345E-6</v>
      </c>
    </row>
    <row r="290" spans="12:23" ht="21" x14ac:dyDescent="0.4">
      <c r="L290" s="38"/>
      <c r="M290" s="39"/>
      <c r="N290" s="39"/>
      <c r="O290" s="39"/>
      <c r="P290" s="21"/>
      <c r="Q290" s="21"/>
      <c r="R290" s="21"/>
      <c r="S290" s="21"/>
      <c r="T290" s="21"/>
      <c r="U290" s="21"/>
      <c r="V290" s="21"/>
      <c r="W290" s="26"/>
    </row>
    <row r="291" spans="12:23" ht="21" x14ac:dyDescent="0.4">
      <c r="L291" s="28" t="s">
        <v>31</v>
      </c>
      <c r="M291" s="21"/>
      <c r="N291" s="7" t="s">
        <v>23</v>
      </c>
      <c r="O291" s="21"/>
      <c r="P291" s="40" t="s">
        <v>26</v>
      </c>
      <c r="Q291" s="21"/>
      <c r="R291" s="21"/>
      <c r="S291" s="21"/>
      <c r="T291" s="21"/>
      <c r="U291" s="21"/>
      <c r="V291" s="21"/>
      <c r="W291" s="26"/>
    </row>
    <row r="292" spans="12:23" ht="21" x14ac:dyDescent="0.4">
      <c r="L292" s="53">
        <f>1 - ABS(SUM(M267:M289)) / 23</f>
        <v>0.86718949082098029</v>
      </c>
      <c r="M292" s="35"/>
      <c r="N292" s="54">
        <f>GEOMEAN(N267:N289)</f>
        <v>1.0072966410197975E-2</v>
      </c>
      <c r="O292" s="35"/>
      <c r="P292" s="55">
        <f t="shared" ref="P292:W292" si="89">SUM(P267:P289)</f>
        <v>-3.0555292809992E-4</v>
      </c>
      <c r="Q292" s="55">
        <f t="shared" si="89"/>
        <v>-2.7496539813633641E-4</v>
      </c>
      <c r="R292" s="55">
        <f t="shared" si="89"/>
        <v>-0.20764791864995191</v>
      </c>
      <c r="S292" s="55">
        <f t="shared" si="89"/>
        <v>-1.1774081386958809E-2</v>
      </c>
      <c r="T292" s="55">
        <f t="shared" si="89"/>
        <v>-0.17381593372470128</v>
      </c>
      <c r="U292" s="55">
        <f t="shared" si="89"/>
        <v>-8.2149262955219411E-3</v>
      </c>
      <c r="V292" s="55">
        <f t="shared" si="89"/>
        <v>-0.20906406432978339</v>
      </c>
      <c r="W292" s="55">
        <f t="shared" si="89"/>
        <v>-3.2755809249939846E-5</v>
      </c>
    </row>
    <row r="293" spans="12:23" ht="21" x14ac:dyDescent="0.4"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</row>
    <row r="294" spans="12:23" ht="21" x14ac:dyDescent="0.3">
      <c r="L294" s="74" t="s">
        <v>38</v>
      </c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</row>
    <row r="295" spans="12:23" ht="21" x14ac:dyDescent="0.4">
      <c r="L295" s="27"/>
      <c r="M295" s="21"/>
      <c r="N295" s="49" t="s">
        <v>11</v>
      </c>
      <c r="O295" s="49" t="s">
        <v>12</v>
      </c>
      <c r="P295" s="49" t="s">
        <v>13</v>
      </c>
      <c r="Q295" s="49" t="s">
        <v>14</v>
      </c>
      <c r="R295" s="49" t="s">
        <v>15</v>
      </c>
      <c r="S295" s="49" t="s">
        <v>16</v>
      </c>
      <c r="T295" s="49" t="s">
        <v>17</v>
      </c>
      <c r="U295" s="49" t="s">
        <v>18</v>
      </c>
      <c r="V295" s="21"/>
      <c r="W295" s="26"/>
    </row>
    <row r="296" spans="12:23" ht="21" x14ac:dyDescent="0.4">
      <c r="L296" s="27"/>
      <c r="M296" s="21"/>
      <c r="N296" s="48">
        <f t="shared" ref="N296:U296" si="90">N264 - (P292*$M$5)</f>
        <v>0.2100532094522512</v>
      </c>
      <c r="O296" s="48">
        <f t="shared" si="90"/>
        <v>0.1900465672383804</v>
      </c>
      <c r="P296" s="48">
        <f t="shared" si="90"/>
        <v>0.16750654920219429</v>
      </c>
      <c r="Q296" s="48">
        <f t="shared" si="90"/>
        <v>6.9626815370799726E-3</v>
      </c>
      <c r="R296" s="48">
        <f t="shared" si="90"/>
        <v>4.5330697145171864E-2</v>
      </c>
      <c r="S296" s="48">
        <f t="shared" si="90"/>
        <v>2.1387602997381967E-2</v>
      </c>
      <c r="T296" s="48">
        <f t="shared" si="90"/>
        <v>0.26560703755365173</v>
      </c>
      <c r="U296" s="48">
        <f t="shared" si="90"/>
        <v>0.14000584960711432</v>
      </c>
      <c r="V296" s="21"/>
      <c r="W296" s="26"/>
    </row>
    <row r="297" spans="12:23" ht="21" x14ac:dyDescent="0.4">
      <c r="L297" s="27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6"/>
    </row>
    <row r="298" spans="12:23" ht="21" x14ac:dyDescent="0.4">
      <c r="L298" s="49" t="s">
        <v>21</v>
      </c>
      <c r="M298" s="49" t="s">
        <v>22</v>
      </c>
      <c r="N298" s="49" t="s">
        <v>27</v>
      </c>
      <c r="O298" s="49" t="s">
        <v>24</v>
      </c>
      <c r="P298" s="75" t="s">
        <v>48</v>
      </c>
      <c r="Q298" s="75"/>
      <c r="R298" s="75"/>
      <c r="S298" s="75"/>
      <c r="T298" s="75"/>
      <c r="U298" s="75"/>
      <c r="V298" s="75"/>
      <c r="W298" s="75"/>
    </row>
    <row r="299" spans="12:23" ht="21" x14ac:dyDescent="0.4">
      <c r="L299" s="50">
        <f>($B33 * $N$296 + $C33 * $O$296 + $D33 * $P$296 + $E33 * $Q$296 + $F33 * $R$296 + $G33 * $S$296 + $H33 * $T$296 + $I33 * $U$296) * MAX($J$7:$J29)</f>
        <v>162.70873492110002</v>
      </c>
      <c r="M299" s="51">
        <f>(L299/MAX($J$7:$J29)) - $J33</f>
        <v>0.16992823464539131</v>
      </c>
      <c r="N299" s="51">
        <f t="shared" ref="N299:N321" si="91">M299*M299</f>
        <v>2.8875604929699168E-2</v>
      </c>
      <c r="O299" s="52">
        <f t="shared" ref="O299:O321" si="92">2*M299/COUNT($B$7:$B$29)</f>
        <v>1.4776368230034026E-2</v>
      </c>
      <c r="P299" s="56">
        <f t="shared" ref="P299:P321" si="93">$O299*B33</f>
        <v>7.2326814635506743E-6</v>
      </c>
      <c r="Q299" s="57">
        <f t="shared" ref="Q299:Q321" si="94">$O299*C33</f>
        <v>7.2326814635506743E-6</v>
      </c>
      <c r="R299" s="57">
        <f t="shared" ref="R299:R321" si="95">$O299*D33</f>
        <v>1.4009703994897656E-2</v>
      </c>
      <c r="S299" s="57">
        <f t="shared" ref="S299:S321" si="96">$O299*E33</f>
        <v>2.1698044390652021E-4</v>
      </c>
      <c r="T299" s="57">
        <f t="shared" ref="T299:T321" si="97">$O299*F33</f>
        <v>1.4776368230034026E-2</v>
      </c>
      <c r="U299" s="57">
        <f t="shared" ref="U299:U321" si="98">$O299*G33</f>
        <v>3.4716871025043233E-4</v>
      </c>
      <c r="V299" s="57">
        <f t="shared" ref="V299:V321" si="99">$O299*H33</f>
        <v>4.3396088781304043E-3</v>
      </c>
      <c r="W299" s="58">
        <f t="shared" ref="W299:W321" si="100">$O299*I33</f>
        <v>2.0974776244296951E-6</v>
      </c>
    </row>
    <row r="300" spans="12:23" ht="21" x14ac:dyDescent="0.4">
      <c r="L300" s="50">
        <f>($B34 * $N$296 + $C34 * $O$296 + $D34 * $P$296 + $E34 * $Q$296 + $F34 * $R$296 + $G34 * $S$296 + $H34 * $T$296 + $I34 * $U$296) * MAX($J$7:$J30)</f>
        <v>206.31602951670553</v>
      </c>
      <c r="M300" s="51">
        <f>(L300/MAX($J$7:$J30)) - $J34</f>
        <v>0.21098439915948788</v>
      </c>
      <c r="N300" s="51">
        <f t="shared" si="91"/>
        <v>4.4514416688690113E-2</v>
      </c>
      <c r="O300" s="52">
        <f t="shared" si="92"/>
        <v>1.834646949212938E-2</v>
      </c>
      <c r="P300" s="59">
        <f t="shared" si="93"/>
        <v>1.8933405048637128E-5</v>
      </c>
      <c r="Q300" s="60">
        <f t="shared" si="94"/>
        <v>9.4667025243185638E-6</v>
      </c>
      <c r="R300" s="60">
        <f t="shared" si="95"/>
        <v>1.834646949212938E-2</v>
      </c>
      <c r="S300" s="60">
        <f t="shared" si="96"/>
        <v>5.4906874641047682E-4</v>
      </c>
      <c r="T300" s="60">
        <f t="shared" si="97"/>
        <v>1.0006304568204725E-2</v>
      </c>
      <c r="U300" s="60">
        <f t="shared" si="98"/>
        <v>1.7040064543773418E-4</v>
      </c>
      <c r="V300" s="60">
        <f t="shared" si="99"/>
        <v>1.1454710054425464E-2</v>
      </c>
      <c r="W300" s="46">
        <f t="shared" si="100"/>
        <v>3.313345883511498E-6</v>
      </c>
    </row>
    <row r="301" spans="12:23" ht="21" x14ac:dyDescent="0.4">
      <c r="L301" s="50">
        <f>($B35 * $N$296 + $C35 * $O$296 + $D35 * $P$296 + $E35 * $Q$296 + $F35 * $R$296 + $G35 * $S$296 + $H35 * $T$296 + $I35 * $U$296) * MAX($J$7:$J31)</f>
        <v>193.09221481708627</v>
      </c>
      <c r="M301" s="51">
        <f>(L301/MAX($J$7:$J31)) - $J35</f>
        <v>9.2334286638410895E-2</v>
      </c>
      <c r="N301" s="51">
        <f t="shared" si="91"/>
        <v>8.525620489024225E-3</v>
      </c>
      <c r="O301" s="52">
        <f t="shared" si="92"/>
        <v>8.0290684033400787E-3</v>
      </c>
      <c r="P301" s="59">
        <f t="shared" si="93"/>
        <v>4.1365628043998348E-6</v>
      </c>
      <c r="Q301" s="60">
        <f t="shared" si="94"/>
        <v>4.1365628043998348E-6</v>
      </c>
      <c r="R301" s="60">
        <f t="shared" si="95"/>
        <v>7.9752930868828807E-3</v>
      </c>
      <c r="S301" s="60">
        <f t="shared" si="96"/>
        <v>2.6887658228598921E-4</v>
      </c>
      <c r="T301" s="60">
        <f t="shared" si="97"/>
        <v>8.0290684033400787E-3</v>
      </c>
      <c r="U301" s="60">
        <f t="shared" si="98"/>
        <v>1.8614532619799255E-4</v>
      </c>
      <c r="V301" s="60">
        <f t="shared" si="99"/>
        <v>3.722906523959851E-3</v>
      </c>
      <c r="W301" s="46">
        <f t="shared" si="100"/>
        <v>3.3075409200469747E-7</v>
      </c>
    </row>
    <row r="302" spans="12:23" ht="21" x14ac:dyDescent="0.4">
      <c r="L302" s="50">
        <f>($B36 * $N$296 + $C36 * $O$296 + $D36 * $P$296 + $E36 * $Q$296 + $F36 * $R$296 + $G36 * $S$296 + $H36 * $T$296 + $I36 * $U$296) * MAX($J$7:$J32)</f>
        <v>172.42391639554984</v>
      </c>
      <c r="M302" s="51">
        <f>(L302/MAX($J$7:$J32)) - $J36</f>
        <v>2.1780724166173604E-2</v>
      </c>
      <c r="N302" s="51">
        <f t="shared" si="91"/>
        <v>4.7439994520293884E-4</v>
      </c>
      <c r="O302" s="52">
        <f t="shared" si="92"/>
        <v>1.8939760144498787E-3</v>
      </c>
      <c r="P302" s="59">
        <f t="shared" si="93"/>
        <v>9.7476892148732833E-7</v>
      </c>
      <c r="Q302" s="60">
        <f t="shared" si="94"/>
        <v>9.7476892148732833E-7</v>
      </c>
      <c r="R302" s="60">
        <f t="shared" si="95"/>
        <v>1.8939760144498787E-3</v>
      </c>
      <c r="S302" s="60">
        <f t="shared" si="96"/>
        <v>1.1112365704955542E-4</v>
      </c>
      <c r="T302" s="60">
        <f t="shared" si="97"/>
        <v>1.3637017211607721E-3</v>
      </c>
      <c r="U302" s="60">
        <f t="shared" si="98"/>
        <v>8.3830127247910222E-5</v>
      </c>
      <c r="V302" s="60">
        <f t="shared" si="99"/>
        <v>6.998840856279017E-4</v>
      </c>
      <c r="W302" s="46">
        <f t="shared" si="100"/>
        <v>1.4621533822309921E-7</v>
      </c>
    </row>
    <row r="303" spans="12:23" ht="21" x14ac:dyDescent="0.4">
      <c r="L303" s="50">
        <f>($B37 * $N$296 + $C37 * $O$296 + $D37 * $P$296 + $E37 * $Q$296 + $F37 * $R$296 + $G37 * $S$296 + $H37 * $T$296 + $I37 * $U$296) * MAX($J$7:$J33)</f>
        <v>170.66402655799476</v>
      </c>
      <c r="M303" s="51">
        <f>(L303/MAX($J$7:$J33)) - $J37</f>
        <v>1.8546133144338728E-2</v>
      </c>
      <c r="N303" s="51">
        <f t="shared" si="91"/>
        <v>3.4395905460753948E-4</v>
      </c>
      <c r="O303" s="52">
        <f t="shared" si="92"/>
        <v>1.6127072299424981E-3</v>
      </c>
      <c r="P303" s="59">
        <f t="shared" si="93"/>
        <v>1.626532758388803E-6</v>
      </c>
      <c r="Q303" s="60">
        <f t="shared" si="94"/>
        <v>8.132663791944015E-7</v>
      </c>
      <c r="R303" s="60">
        <f t="shared" si="95"/>
        <v>1.6127072299424981E-3</v>
      </c>
      <c r="S303" s="60">
        <f t="shared" si="96"/>
        <v>1.2361648963754902E-4</v>
      </c>
      <c r="T303" s="60">
        <f t="shared" si="97"/>
        <v>3.5458414132875904E-4</v>
      </c>
      <c r="U303" s="60">
        <f t="shared" si="98"/>
        <v>5.6928646543608098E-6</v>
      </c>
      <c r="V303" s="60">
        <f t="shared" si="99"/>
        <v>7.1892747920785098E-4</v>
      </c>
      <c r="W303" s="46">
        <f t="shared" si="100"/>
        <v>1.3825155045763411E-7</v>
      </c>
    </row>
    <row r="304" spans="12:23" ht="21" x14ac:dyDescent="0.4">
      <c r="L304" s="50">
        <f>($B38 * $N$296 + $C38 * $O$296 + $D38 * $P$296 + $E38 * $Q$296 + $F38 * $R$296 + $G38 * $S$296 + $H38 * $T$296 + $I38 * $U$296) * MAX($J$7:$J34)</f>
        <v>180.48140520497049</v>
      </c>
      <c r="M304" s="51">
        <f>(L304/MAX($J$7:$J34)) - $J38</f>
        <v>2.5763568782095625E-3</v>
      </c>
      <c r="N304" s="51">
        <f t="shared" si="91"/>
        <v>6.6376147638977229E-6</v>
      </c>
      <c r="O304" s="52">
        <f t="shared" si="92"/>
        <v>2.2403103288778803E-4</v>
      </c>
      <c r="P304" s="59">
        <f t="shared" si="93"/>
        <v>2.2583773476591536E-7</v>
      </c>
      <c r="Q304" s="60">
        <f t="shared" si="94"/>
        <v>1.1291886738295768E-7</v>
      </c>
      <c r="R304" s="60">
        <f t="shared" si="95"/>
        <v>2.2403103288778803E-4</v>
      </c>
      <c r="S304" s="60">
        <f t="shared" si="96"/>
        <v>6.6622131755945032E-6</v>
      </c>
      <c r="T304" s="60">
        <f t="shared" si="97"/>
        <v>9.2367633519259383E-5</v>
      </c>
      <c r="U304" s="60">
        <f t="shared" si="98"/>
        <v>5.4201056343819686E-6</v>
      </c>
      <c r="V304" s="60">
        <f t="shared" si="99"/>
        <v>1.0682124854427796E-4</v>
      </c>
      <c r="W304" s="46">
        <f t="shared" si="100"/>
        <v>1.1291886738295767E-8</v>
      </c>
    </row>
    <row r="305" spans="12:23" ht="21" x14ac:dyDescent="0.4">
      <c r="L305" s="50">
        <f>($B39 * $N$296 + $C39 * $O$296 + $D39 * $P$296 + $E39 * $Q$296 + $F39 * $R$296 + $G39 * $S$296 + $H39 * $T$296 + $I39 * $U$296) * MAX($J$7:$J35)</f>
        <v>182.7398442769628</v>
      </c>
      <c r="M305" s="51">
        <f>(L305/MAX($J$7:$J35)) - $J39</f>
        <v>-6.3061140387890791E-2</v>
      </c>
      <c r="N305" s="51">
        <f t="shared" si="91"/>
        <v>3.9767074270212711E-3</v>
      </c>
      <c r="O305" s="52">
        <f t="shared" si="92"/>
        <v>-5.4835774250339819E-3</v>
      </c>
      <c r="P305" s="59">
        <f t="shared" si="93"/>
        <v>-6.8601886051300857E-6</v>
      </c>
      <c r="Q305" s="60">
        <f t="shared" si="94"/>
        <v>-4.5734590700867238E-6</v>
      </c>
      <c r="R305" s="60">
        <f t="shared" si="95"/>
        <v>-4.4545491342644688E-3</v>
      </c>
      <c r="S305" s="60">
        <f t="shared" si="96"/>
        <v>-1.6007106745303532E-5</v>
      </c>
      <c r="T305" s="60">
        <f t="shared" si="97"/>
        <v>-5.4835774250339819E-3</v>
      </c>
      <c r="U305" s="60">
        <f t="shared" si="98"/>
        <v>-3.5215634839667778E-4</v>
      </c>
      <c r="V305" s="60">
        <f t="shared" si="99"/>
        <v>-2.778376385077685E-3</v>
      </c>
      <c r="W305" s="46">
        <f t="shared" si="100"/>
        <v>-5.4879408997574171E-7</v>
      </c>
    </row>
    <row r="306" spans="12:23" ht="21" x14ac:dyDescent="0.4">
      <c r="L306" s="50">
        <f>($B40 * $N$296 + $C40 * $O$296 + $D40 * $P$296 + $E40 * $Q$296 + $F40 * $R$296 + $G40 * $S$296 + $H40 * $T$296 + $I40 * $U$296) * MAX($J$7:$J36)</f>
        <v>207.49621776711035</v>
      </c>
      <c r="M306" s="51">
        <f>(L306/MAX($J$7:$J36)) - $J40</f>
        <v>-2.1745708231112437E-2</v>
      </c>
      <c r="N306" s="51">
        <f t="shared" si="91"/>
        <v>4.7287582647267121E-4</v>
      </c>
      <c r="O306" s="52">
        <f t="shared" si="92"/>
        <v>-1.8909311505315163E-3</v>
      </c>
      <c r="P306" s="59">
        <f t="shared" si="93"/>
        <v>-1.9444022113434613E-6</v>
      </c>
      <c r="Q306" s="60">
        <f t="shared" si="94"/>
        <v>-9.7220110567173066E-7</v>
      </c>
      <c r="R306" s="60">
        <f t="shared" si="95"/>
        <v>-1.8909311505315163E-3</v>
      </c>
      <c r="S306" s="60">
        <f t="shared" si="96"/>
        <v>-3.9860245332540966E-5</v>
      </c>
      <c r="T306" s="60">
        <f t="shared" si="97"/>
        <v>-6.02764685516473E-4</v>
      </c>
      <c r="U306" s="60">
        <f t="shared" si="98"/>
        <v>-1.3610815479404231E-5</v>
      </c>
      <c r="V306" s="60">
        <f t="shared" si="99"/>
        <v>-1.2687224429016085E-3</v>
      </c>
      <c r="W306" s="46">
        <f t="shared" si="100"/>
        <v>-1.1180312715224903E-6</v>
      </c>
    </row>
    <row r="307" spans="12:23" ht="21" x14ac:dyDescent="0.4">
      <c r="L307" s="50">
        <f>($B41 * $N$296 + $C41 * $O$296 + $D41 * $P$296 + $E41 * $Q$296 + $F41 * $R$296 + $G41 * $S$296 + $H41 * $T$296 + $I41 * $U$296) * MAX($J$7:$J37)</f>
        <v>243.21585917449829</v>
      </c>
      <c r="M307" s="51">
        <f>(L307/MAX($J$7:$J37)) - $J41</f>
        <v>-2.3972418826959496E-2</v>
      </c>
      <c r="N307" s="51">
        <f t="shared" si="91"/>
        <v>5.7467686441516216E-4</v>
      </c>
      <c r="O307" s="52">
        <f t="shared" si="92"/>
        <v>-2.084558158866043E-3</v>
      </c>
      <c r="P307" s="59">
        <f t="shared" si="93"/>
        <v>-2.0772876520837496E-6</v>
      </c>
      <c r="Q307" s="60">
        <f t="shared" si="94"/>
        <v>-1.0386438260418748E-6</v>
      </c>
      <c r="R307" s="60">
        <f t="shared" si="95"/>
        <v>-2.084558158866043E-3</v>
      </c>
      <c r="S307" s="60">
        <f t="shared" si="96"/>
        <v>-1.6514436834065812E-4</v>
      </c>
      <c r="T307" s="60">
        <f t="shared" si="97"/>
        <v>-7.4886219857619183E-4</v>
      </c>
      <c r="U307" s="60">
        <f t="shared" si="98"/>
        <v>-6.2318629562512498E-6</v>
      </c>
      <c r="V307" s="60">
        <f t="shared" si="99"/>
        <v>-1.8695588868753749E-3</v>
      </c>
      <c r="W307" s="46">
        <f t="shared" si="100"/>
        <v>-9.0362012865643103E-7</v>
      </c>
    </row>
    <row r="308" spans="12:23" ht="21" x14ac:dyDescent="0.4">
      <c r="L308" s="50">
        <f>($B42 * $N$296 + $C42 * $O$296 + $D42 * $P$296 + $E42 * $Q$296 + $F42 * $R$296 + $G42 * $S$296 + $H42 * $T$296 + $I42 * $U$296) * MAX($J$7:$J38)</f>
        <v>225.3266241084892</v>
      </c>
      <c r="M308" s="51">
        <f>(L308/MAX($J$7:$J38)) - $J42</f>
        <v>-7.5953697202627457E-2</v>
      </c>
      <c r="N308" s="51">
        <f t="shared" si="91"/>
        <v>5.7689641187484179E-3</v>
      </c>
      <c r="O308" s="52">
        <f t="shared" si="92"/>
        <v>-6.604669321967605E-3</v>
      </c>
      <c r="P308" s="59">
        <f t="shared" si="93"/>
        <v>-8.8179830733879911E-6</v>
      </c>
      <c r="Q308" s="60">
        <f t="shared" si="94"/>
        <v>-5.8786553822586604E-6</v>
      </c>
      <c r="R308" s="60">
        <f t="shared" si="95"/>
        <v>-5.940381263772377E-3</v>
      </c>
      <c r="S308" s="60">
        <f t="shared" si="96"/>
        <v>-8.8179830733879911E-6</v>
      </c>
      <c r="T308" s="60">
        <f t="shared" si="97"/>
        <v>-6.604669321967605E-3</v>
      </c>
      <c r="U308" s="60">
        <f t="shared" si="98"/>
        <v>-2.9981142449519169E-4</v>
      </c>
      <c r="V308" s="60">
        <f t="shared" si="99"/>
        <v>-4.8351940519077482E-3</v>
      </c>
      <c r="W308" s="46">
        <f t="shared" si="100"/>
        <v>-2.5601031359377131E-7</v>
      </c>
    </row>
    <row r="309" spans="12:23" ht="21" x14ac:dyDescent="0.4">
      <c r="L309" s="50">
        <f>($B43 * $N$296 + $C43 * $O$296 + $D43 * $P$296 + $E43 * $Q$296 + $F43 * $R$296 + $G43 * $S$296 + $H43 * $T$296 + $I43 * $U$296) * MAX($J$7:$J39)</f>
        <v>188.45846505345119</v>
      </c>
      <c r="M309" s="51">
        <f>(L309/MAX($J$7:$J39)) - $J43</f>
        <v>-0.14128962599399791</v>
      </c>
      <c r="N309" s="51">
        <f t="shared" si="91"/>
        <v>1.996275841352381E-2</v>
      </c>
      <c r="O309" s="52">
        <f t="shared" si="92"/>
        <v>-1.2286054434260688E-2</v>
      </c>
      <c r="P309" s="59">
        <f t="shared" si="93"/>
        <v>-6.1185530051099041E-6</v>
      </c>
      <c r="Q309" s="60">
        <f t="shared" si="94"/>
        <v>-1.8355659015329713E-5</v>
      </c>
      <c r="R309" s="60">
        <f t="shared" si="95"/>
        <v>-1.2286054434260688E-2</v>
      </c>
      <c r="S309" s="60">
        <f t="shared" si="96"/>
        <v>-2.4474212020439616E-5</v>
      </c>
      <c r="T309" s="60">
        <f t="shared" si="97"/>
        <v>-6.0390118160434754E-3</v>
      </c>
      <c r="U309" s="60">
        <f t="shared" si="98"/>
        <v>-2.9980909725038532E-4</v>
      </c>
      <c r="V309" s="60">
        <f t="shared" si="99"/>
        <v>-6.3388209132938609E-3</v>
      </c>
      <c r="W309" s="46">
        <f t="shared" si="100"/>
        <v>-4.4835677668298467E-7</v>
      </c>
    </row>
    <row r="310" spans="12:23" ht="21" x14ac:dyDescent="0.4">
      <c r="L310" s="50">
        <f>($B44 * $N$296 + $C44 * $O$296 + $D44 * $P$296 + $E44 * $Q$296 + $F44 * $R$296 + $G44 * $S$296 + $H44 * $T$296 + $I44 * $U$296) * MAX($J$7:$J40)</f>
        <v>258.24993993270397</v>
      </c>
      <c r="M310" s="51">
        <f>(L310/MAX($J$7:$J40)) - $J44</f>
        <v>-2.0434887073558339E-2</v>
      </c>
      <c r="N310" s="51">
        <f t="shared" si="91"/>
        <v>4.175846097090817E-4</v>
      </c>
      <c r="O310" s="52">
        <f t="shared" si="92"/>
        <v>-1.7769467020485512E-3</v>
      </c>
      <c r="P310" s="59">
        <f t="shared" si="93"/>
        <v>-3.6153544293968488E-6</v>
      </c>
      <c r="Q310" s="60">
        <f t="shared" si="94"/>
        <v>-2.7115158220476365E-6</v>
      </c>
      <c r="R310" s="60">
        <f t="shared" si="95"/>
        <v>-1.7769467020485512E-3</v>
      </c>
      <c r="S310" s="60">
        <f t="shared" si="96"/>
        <v>-9.9422246808413341E-6</v>
      </c>
      <c r="T310" s="60">
        <f t="shared" si="97"/>
        <v>-1.3358734616621356E-3</v>
      </c>
      <c r="U310" s="60">
        <f t="shared" si="98"/>
        <v>-2.8922835435174791E-5</v>
      </c>
      <c r="V310" s="60">
        <f t="shared" si="99"/>
        <v>-1.648601619804963E-3</v>
      </c>
      <c r="W310" s="46">
        <f t="shared" si="100"/>
        <v>-2.2595965183730305E-7</v>
      </c>
    </row>
    <row r="311" spans="12:23" ht="21" x14ac:dyDescent="0.4">
      <c r="L311" s="50">
        <f>($B45 * $N$296 + $C45 * $O$296 + $D45 * $P$296 + $E45 * $Q$296 + $F45 * $R$296 + $G45 * $S$296 + $H45 * $T$296 + $I45 * $U$296) * MAX($J$7:$J41)</f>
        <v>255.04942743995298</v>
      </c>
      <c r="M311" s="51">
        <f>(L311/MAX($J$7:$J41)) - $J45</f>
        <v>-7.8000995756603519E-2</v>
      </c>
      <c r="N311" s="51">
        <f t="shared" si="91"/>
        <v>6.0841553390216805E-3</v>
      </c>
      <c r="O311" s="52">
        <f t="shared" si="92"/>
        <v>-6.7826952831829147E-3</v>
      </c>
      <c r="P311" s="59">
        <f t="shared" si="93"/>
        <v>-1.0138557971872817E-5</v>
      </c>
      <c r="Q311" s="60">
        <f t="shared" si="94"/>
        <v>-1.0138557971872817E-5</v>
      </c>
      <c r="R311" s="60">
        <f t="shared" si="95"/>
        <v>-6.7826952831829147E-3</v>
      </c>
      <c r="S311" s="60">
        <f t="shared" si="96"/>
        <v>-3.6160856766346379E-4</v>
      </c>
      <c r="T311" s="60">
        <f t="shared" si="97"/>
        <v>-4.2784714641303286E-3</v>
      </c>
      <c r="U311" s="60">
        <f t="shared" si="98"/>
        <v>-1.8925308214162592E-4</v>
      </c>
      <c r="V311" s="60">
        <f t="shared" si="99"/>
        <v>-6.2791469039132318E-3</v>
      </c>
      <c r="W311" s="46">
        <f t="shared" si="100"/>
        <v>-4.3927544564389263E-7</v>
      </c>
    </row>
    <row r="312" spans="12:23" ht="21" x14ac:dyDescent="0.4">
      <c r="L312" s="50">
        <f>($B46 * $N$296 + $C46 * $O$296 + $D46 * $P$296 + $E46 * $Q$296 + $F46 * $R$296 + $G46 * $S$296 + $H46 * $T$296 + $I46 * $U$296) * MAX($J$7:$J42)</f>
        <v>225.07076141776457</v>
      </c>
      <c r="M312" s="51">
        <f>(L312/MAX($J$7:$J42)) - $J46</f>
        <v>-0.13031171927345292</v>
      </c>
      <c r="N312" s="51">
        <f t="shared" si="91"/>
        <v>1.69811441800032E-2</v>
      </c>
      <c r="O312" s="52">
        <f t="shared" si="92"/>
        <v>-1.1331453849865471E-2</v>
      </c>
      <c r="P312" s="59">
        <f t="shared" si="93"/>
        <v>-1.7291129984535306E-5</v>
      </c>
      <c r="Q312" s="60">
        <f t="shared" si="94"/>
        <v>-1.1527419989690205E-5</v>
      </c>
      <c r="R312" s="60">
        <f t="shared" si="95"/>
        <v>-1.1331453849865471E-2</v>
      </c>
      <c r="S312" s="60">
        <f t="shared" si="96"/>
        <v>-1.2103790989174715E-4</v>
      </c>
      <c r="T312" s="60">
        <f t="shared" si="97"/>
        <v>-8.4611262724326106E-3</v>
      </c>
      <c r="U312" s="60">
        <f t="shared" si="98"/>
        <v>-1.7291129984535309E-4</v>
      </c>
      <c r="V312" s="60">
        <f t="shared" si="99"/>
        <v>-8.0691939927831427E-3</v>
      </c>
      <c r="W312" s="46">
        <f t="shared" si="100"/>
        <v>-1.4409274987112756E-6</v>
      </c>
    </row>
    <row r="313" spans="12:23" ht="21" x14ac:dyDescent="0.4">
      <c r="L313" s="50">
        <f>($B47 * $N$296 + $C47 * $O$296 + $D47 * $P$296 + $E47 * $Q$296 + $F47 * $R$296 + $G47 * $S$296 + $H47 * $T$296 + $I47 * $U$296) * MAX($J$7:$J43)</f>
        <v>257.49720979081889</v>
      </c>
      <c r="M313" s="51">
        <f>(L313/MAX($J$7:$J43)) - $J47</f>
        <v>-0.12607441775509759</v>
      </c>
      <c r="N313" s="51">
        <f t="shared" si="91"/>
        <v>1.5894758812286865E-2</v>
      </c>
      <c r="O313" s="52">
        <f t="shared" si="92"/>
        <v>-1.0962992848269355E-2</v>
      </c>
      <c r="P313" s="59">
        <f t="shared" si="93"/>
        <v>-2.0217598613682535E-5</v>
      </c>
      <c r="Q313" s="60">
        <f t="shared" si="94"/>
        <v>-1.0108799306841268E-5</v>
      </c>
      <c r="R313" s="60">
        <f t="shared" si="95"/>
        <v>-1.0174506502335737E-2</v>
      </c>
      <c r="S313" s="60">
        <f t="shared" si="96"/>
        <v>-5.0543996534206338E-6</v>
      </c>
      <c r="T313" s="60">
        <f t="shared" si="97"/>
        <v>-6.1613131775197531E-3</v>
      </c>
      <c r="U313" s="60">
        <f t="shared" si="98"/>
        <v>-3.5886237539286506E-4</v>
      </c>
      <c r="V313" s="60">
        <f t="shared" si="99"/>
        <v>-1.0962992848269355E-2</v>
      </c>
      <c r="W313" s="46">
        <f t="shared" si="100"/>
        <v>-1.0108799306841269E-6</v>
      </c>
    </row>
    <row r="314" spans="12:23" ht="21" x14ac:dyDescent="0.4">
      <c r="L314" s="50">
        <f>($B48 * $N$296 + $C48 * $O$296 + $D48 * $P$296 + $E48 * $Q$296 + $F48 * $R$296 + $G48 * $S$296 + $H48 * $T$296 + $I48 * $U$296) * MAX($J$7:$J44)</f>
        <v>202.98216139362646</v>
      </c>
      <c r="M314" s="51">
        <f>(L314/MAX($J$7:$J44)) - $J48</f>
        <v>-0.25550928453282351</v>
      </c>
      <c r="N314" s="51">
        <f t="shared" si="91"/>
        <v>6.5284994482475364E-2</v>
      </c>
      <c r="O314" s="52">
        <f t="shared" si="92"/>
        <v>-2.221819865502813E-2</v>
      </c>
      <c r="P314" s="59">
        <f t="shared" si="93"/>
        <v>-5.4913985800860424E-6</v>
      </c>
      <c r="Q314" s="60">
        <f t="shared" si="94"/>
        <v>-1.6474195740258131E-5</v>
      </c>
      <c r="R314" s="60">
        <f t="shared" si="95"/>
        <v>-1.0757649818388558E-2</v>
      </c>
      <c r="S314" s="60">
        <f t="shared" si="96"/>
        <v>-2.7456992900430219E-5</v>
      </c>
      <c r="T314" s="60">
        <f t="shared" si="97"/>
        <v>-2.954372436086291E-3</v>
      </c>
      <c r="U314" s="60">
        <f t="shared" si="98"/>
        <v>-6.0405384380946474E-5</v>
      </c>
      <c r="V314" s="60">
        <f t="shared" si="99"/>
        <v>-2.221819865502813E-2</v>
      </c>
      <c r="W314" s="46">
        <f t="shared" si="100"/>
        <v>-2.3063874036361385E-6</v>
      </c>
    </row>
    <row r="315" spans="12:23" ht="21" x14ac:dyDescent="0.4">
      <c r="L315" s="50">
        <f>($B49 * $N$296 + $C49 * $O$296 + $D49 * $P$296 + $E49 * $Q$296 + $F49 * $R$296 + $G49 * $S$296 + $H49 * $T$296 + $I49 * $U$296) * MAX($J$7:$J45)</f>
        <v>217.26654688046247</v>
      </c>
      <c r="M315" s="51">
        <f>(L315/MAX($J$7:$J45)) - $J49</f>
        <v>-0.23084078803397834</v>
      </c>
      <c r="N315" s="51">
        <f t="shared" si="91"/>
        <v>5.3287469420148115E-2</v>
      </c>
      <c r="O315" s="52">
        <f t="shared" si="92"/>
        <v>-2.0073112002954637E-2</v>
      </c>
      <c r="P315" s="59">
        <f t="shared" si="93"/>
        <v>-2.8459043482449866E-5</v>
      </c>
      <c r="Q315" s="60">
        <f t="shared" si="94"/>
        <v>-1.8972695654966575E-5</v>
      </c>
      <c r="R315" s="60">
        <f t="shared" si="95"/>
        <v>-1.8232760524422881E-2</v>
      </c>
      <c r="S315" s="60">
        <f t="shared" si="96"/>
        <v>-5.6918086964899731E-5</v>
      </c>
      <c r="T315" s="60">
        <f t="shared" si="97"/>
        <v>-2.0073112002954637E-2</v>
      </c>
      <c r="U315" s="60">
        <f t="shared" si="98"/>
        <v>-1.2901433045377272E-3</v>
      </c>
      <c r="V315" s="60">
        <f t="shared" si="99"/>
        <v>-1.3489586610681234E-2</v>
      </c>
      <c r="W315" s="46">
        <f t="shared" si="100"/>
        <v>-1.3280015852156357E-6</v>
      </c>
    </row>
    <row r="316" spans="12:23" ht="21" x14ac:dyDescent="0.4">
      <c r="L316" s="50">
        <f>($B50 * $N$296 + $C50 * $O$296 + $D50 * $P$296 + $E50 * $Q$296 + $F50 * $R$296 + $G50 * $S$296 + $H50 * $T$296 + $I50 * $U$296) * MAX($J$7:$J46)</f>
        <v>190.41751224721867</v>
      </c>
      <c r="M316" s="51">
        <f>(L316/MAX($J$7:$J46)) - $J50</f>
        <v>-0.27753476130918497</v>
      </c>
      <c r="N316" s="51">
        <f t="shared" si="91"/>
        <v>7.7025543734946272E-2</v>
      </c>
      <c r="O316" s="52">
        <f t="shared" si="92"/>
        <v>-2.4133457505146519E-2</v>
      </c>
      <c r="P316" s="59">
        <f t="shared" si="93"/>
        <v>-1.2287911153333256E-5</v>
      </c>
      <c r="Q316" s="60">
        <f t="shared" si="94"/>
        <v>-1.2287911153333256E-5</v>
      </c>
      <c r="R316" s="60">
        <f t="shared" si="95"/>
        <v>-2.4133457505146519E-2</v>
      </c>
      <c r="S316" s="60">
        <f t="shared" si="96"/>
        <v>-1.9169141399199882E-3</v>
      </c>
      <c r="T316" s="60">
        <f t="shared" si="97"/>
        <v>-2.4452943195133183E-3</v>
      </c>
      <c r="U316" s="60">
        <f t="shared" si="98"/>
        <v>0</v>
      </c>
      <c r="V316" s="60">
        <f t="shared" si="99"/>
        <v>-1.4376856049399912E-2</v>
      </c>
      <c r="W316" s="46">
        <f t="shared" si="100"/>
        <v>-1.3148064934066587E-5</v>
      </c>
    </row>
    <row r="317" spans="12:23" ht="21" x14ac:dyDescent="0.4">
      <c r="L317" s="50">
        <f>($B51 * $N$296 + $C51 * $O$296 + $D51 * $P$296 + $E51 * $Q$296 + $F51 * $R$296 + $G51 * $S$296 + $H51 * $T$296 + $I51 * $U$296) * MAX($J$7:$J47)</f>
        <v>200.10317525458046</v>
      </c>
      <c r="M317" s="51">
        <f>(L317/MAX($J$7:$J47)) - $J51</f>
        <v>-0.27634230390507741</v>
      </c>
      <c r="N317" s="51">
        <f t="shared" si="91"/>
        <v>7.6365068927566157E-2</v>
      </c>
      <c r="O317" s="52">
        <f t="shared" si="92"/>
        <v>-2.4029765556963255E-2</v>
      </c>
      <c r="P317" s="59">
        <f t="shared" si="93"/>
        <v>-2.4199159674686057E-5</v>
      </c>
      <c r="Q317" s="60">
        <f t="shared" si="94"/>
        <v>-2.4199159674686057E-5</v>
      </c>
      <c r="R317" s="60">
        <f t="shared" si="95"/>
        <v>-2.4029765556963255E-2</v>
      </c>
      <c r="S317" s="60">
        <f t="shared" si="96"/>
        <v>-3.6298739512029086E-3</v>
      </c>
      <c r="T317" s="60">
        <f t="shared" si="97"/>
        <v>-7.1145529443577002E-3</v>
      </c>
      <c r="U317" s="60">
        <f t="shared" si="98"/>
        <v>-1.9359327739748846E-4</v>
      </c>
      <c r="V317" s="60">
        <f t="shared" si="99"/>
        <v>-1.4967180258793327E-2</v>
      </c>
      <c r="W317" s="46">
        <f t="shared" si="100"/>
        <v>-2.5407451049627336E-6</v>
      </c>
    </row>
    <row r="318" spans="12:23" ht="21" x14ac:dyDescent="0.4">
      <c r="L318" s="50">
        <f>($B52 * $N$296 + $C52 * $O$296 + $D52 * $P$296 + $E52 * $Q$296 + $F52 * $R$296 + $G52 * $S$296 + $H52 * $T$296 + $I52 * $U$296) * MAX($J$7:$J48)</f>
        <v>261.15145945834217</v>
      </c>
      <c r="M318" s="51">
        <f>(L318/MAX($J$7:$J48)) - $J52</f>
        <v>-0.18060615746375275</v>
      </c>
      <c r="N318" s="51">
        <f t="shared" si="91"/>
        <v>3.2618584113821854E-2</v>
      </c>
      <c r="O318" s="52">
        <f t="shared" si="92"/>
        <v>-1.5704883257717631E-2</v>
      </c>
      <c r="P318" s="59">
        <f t="shared" si="93"/>
        <v>-2.9914063348033584E-5</v>
      </c>
      <c r="Q318" s="60">
        <f t="shared" si="94"/>
        <v>-1.4957031674016792E-5</v>
      </c>
      <c r="R318" s="60">
        <f t="shared" si="95"/>
        <v>-1.4755111746417564E-2</v>
      </c>
      <c r="S318" s="60">
        <f t="shared" si="96"/>
        <v>-2.5426953845828545E-4</v>
      </c>
      <c r="T318" s="60">
        <f t="shared" si="97"/>
        <v>-1.0402615529278679E-2</v>
      </c>
      <c r="U318" s="60">
        <f t="shared" si="98"/>
        <v>-3.3653321266537779E-4</v>
      </c>
      <c r="V318" s="60">
        <f t="shared" si="99"/>
        <v>-1.5704883257717631E-2</v>
      </c>
      <c r="W318" s="46">
        <f t="shared" si="100"/>
        <v>-1.6488444926223285E-6</v>
      </c>
    </row>
    <row r="319" spans="12:23" ht="21" x14ac:dyDescent="0.4">
      <c r="L319" s="50">
        <f>($B53 * $N$296 + $C53 * $O$296 + $D53 * $P$296 + $E53 * $Q$296 + $F53 * $R$296 + $G53 * $S$296 + $H53 * $T$296 + $I53 * $U$296) * MAX($J$7:$J49)</f>
        <v>210.7190976002473</v>
      </c>
      <c r="M319" s="51">
        <f>(L319/MAX($J$7:$J49)) - $J53</f>
        <v>-0.37266243895609164</v>
      </c>
      <c r="N319" s="51">
        <f t="shared" si="91"/>
        <v>0.13887729340870272</v>
      </c>
      <c r="O319" s="52">
        <f t="shared" si="92"/>
        <v>-3.2405429474442748E-2</v>
      </c>
      <c r="P319" s="59">
        <f t="shared" si="93"/>
        <v>-3.2116382036117689E-5</v>
      </c>
      <c r="Q319" s="60">
        <f t="shared" si="94"/>
        <v>-4.817457305417653E-5</v>
      </c>
      <c r="R319" s="60">
        <f t="shared" si="95"/>
        <v>-3.2405429474442748E-2</v>
      </c>
      <c r="S319" s="60">
        <f t="shared" si="96"/>
        <v>-1.6861100568961787E-3</v>
      </c>
      <c r="T319" s="60">
        <f t="shared" si="97"/>
        <v>-2.6688713472013799E-2</v>
      </c>
      <c r="U319" s="60">
        <f t="shared" si="98"/>
        <v>-1.0919569892280014E-3</v>
      </c>
      <c r="V319" s="60">
        <f t="shared" si="99"/>
        <v>-1.9526760277959555E-2</v>
      </c>
      <c r="W319" s="46">
        <f t="shared" si="100"/>
        <v>-1.2316440815274242E-6</v>
      </c>
    </row>
    <row r="320" spans="12:23" ht="21" x14ac:dyDescent="0.4">
      <c r="L320" s="50">
        <f>($B54 * $N$296 + $C54 * $O$296 + $D54 * $P$296 + $E54 * $Q$296 + $F54 * $R$296 + $G54 * $S$296 + $H54 * $T$296 + $I54 * $U$296) * MAX($J$7:$J50)</f>
        <v>254.04554820363626</v>
      </c>
      <c r="M320" s="51">
        <f>(L320/MAX($J$7:$J50)) - $J54</f>
        <v>-0.38339904660237167</v>
      </c>
      <c r="N320" s="51">
        <f t="shared" si="91"/>
        <v>0.14699482893560756</v>
      </c>
      <c r="O320" s="52">
        <f t="shared" si="92"/>
        <v>-3.3339047530641014E-2</v>
      </c>
      <c r="P320" s="59">
        <f t="shared" si="93"/>
        <v>-5.5588240984812031E-5</v>
      </c>
      <c r="Q320" s="60">
        <f t="shared" si="94"/>
        <v>-4.169118073860902E-5</v>
      </c>
      <c r="R320" s="60">
        <f t="shared" si="95"/>
        <v>-2.7724635191175E-2</v>
      </c>
      <c r="S320" s="60">
        <f t="shared" si="96"/>
        <v>-2.5987502660399621E-3</v>
      </c>
      <c r="T320" s="60">
        <f t="shared" si="97"/>
        <v>-2.5723458515721769E-2</v>
      </c>
      <c r="U320" s="60">
        <f t="shared" si="98"/>
        <v>-1.2368383619120677E-3</v>
      </c>
      <c r="V320" s="60">
        <f t="shared" si="99"/>
        <v>-3.3339047530641014E-2</v>
      </c>
      <c r="W320" s="46">
        <f t="shared" si="100"/>
        <v>-3.212977358574621E-6</v>
      </c>
    </row>
    <row r="321" spans="12:23" ht="21" x14ac:dyDescent="0.4">
      <c r="L321" s="50">
        <f>($B55 * $N$296 + $C55 * $O$296 + $D55 * $P$296 + $E55 * $Q$296 + $F55 * $R$296 + $G55 * $S$296 + $H55 * $T$296 + $I55 * $U$296) * MAX($J$7:$J51)</f>
        <v>167.56100381766603</v>
      </c>
      <c r="M321" s="51">
        <f>(L321/MAX($J$7:$J51)) - $J55</f>
        <v>-0.70858955857797212</v>
      </c>
      <c r="N321" s="51">
        <f t="shared" si="91"/>
        <v>0.5020991625257254</v>
      </c>
      <c r="O321" s="52">
        <f t="shared" si="92"/>
        <v>-6.1616483354606275E-2</v>
      </c>
      <c r="P321" s="61">
        <f t="shared" si="93"/>
        <v>-5.3174958666326881E-5</v>
      </c>
      <c r="Q321" s="62">
        <f t="shared" si="94"/>
        <v>-3.9881218999745164E-5</v>
      </c>
      <c r="R321" s="62">
        <f t="shared" si="95"/>
        <v>-2.6494423155497372E-2</v>
      </c>
      <c r="S321" s="62">
        <f t="shared" si="96"/>
        <v>-1.5154863219903161E-3</v>
      </c>
      <c r="T321" s="62">
        <f t="shared" si="97"/>
        <v>-6.1616483354606275E-2</v>
      </c>
      <c r="U321" s="62">
        <f t="shared" si="98"/>
        <v>-2.6188667143165986E-3</v>
      </c>
      <c r="V321" s="62">
        <f t="shared" si="99"/>
        <v>-4.0054037615410723E-2</v>
      </c>
      <c r="W321" s="63">
        <f t="shared" si="100"/>
        <v>-4.519871486637786E-6</v>
      </c>
    </row>
    <row r="322" spans="12:23" ht="21" x14ac:dyDescent="0.4">
      <c r="L322" s="38"/>
      <c r="M322" s="39"/>
      <c r="N322" s="39"/>
      <c r="O322" s="39"/>
      <c r="P322" s="21"/>
      <c r="Q322" s="21"/>
      <c r="R322" s="21"/>
      <c r="S322" s="21"/>
      <c r="T322" s="21"/>
      <c r="U322" s="21"/>
      <c r="V322" s="21"/>
      <c r="W322" s="26"/>
    </row>
    <row r="323" spans="12:23" ht="21" x14ac:dyDescent="0.4">
      <c r="L323" s="28" t="s">
        <v>31</v>
      </c>
      <c r="M323" s="21"/>
      <c r="N323" s="7" t="s">
        <v>23</v>
      </c>
      <c r="O323" s="21"/>
      <c r="P323" s="40" t="s">
        <v>26</v>
      </c>
      <c r="Q323" s="21"/>
      <c r="R323" s="21"/>
      <c r="S323" s="21"/>
      <c r="T323" s="21"/>
      <c r="U323" s="21"/>
      <c r="V323" s="21"/>
      <c r="W323" s="26"/>
    </row>
    <row r="324" spans="12:23" ht="21" x14ac:dyDescent="0.4">
      <c r="L324" s="53">
        <f>1 - ABS(SUM(M299:M321)) / 23</f>
        <v>0.87607918194562862</v>
      </c>
      <c r="M324" s="35"/>
      <c r="N324" s="54">
        <f>GEOMEAN(N299:N321)</f>
        <v>8.9042648678264117E-3</v>
      </c>
      <c r="O324" s="35"/>
      <c r="P324" s="55">
        <f t="shared" ref="P324:W324" si="101">SUM(P299:P321)</f>
        <v>-2.8518242474115846E-4</v>
      </c>
      <c r="Q324" s="55">
        <f t="shared" si="101"/>
        <v>-2.5920597721929841E-4</v>
      </c>
      <c r="R324" s="55">
        <f t="shared" si="101"/>
        <v>-0.19119312860039159</v>
      </c>
      <c r="S324" s="55">
        <f t="shared" si="101"/>
        <v>-1.1161398239309088E-2</v>
      </c>
      <c r="T324" s="55">
        <f t="shared" si="101"/>
        <v>-0.16211187769982743</v>
      </c>
      <c r="U324" s="55">
        <f t="shared" si="101"/>
        <v>-7.7512486064083251E-3</v>
      </c>
      <c r="V324" s="55">
        <f t="shared" si="101"/>
        <v>-0.19668430003056275</v>
      </c>
      <c r="W324" s="55">
        <f t="shared" si="101"/>
        <v>-3.0291055179186353E-5</v>
      </c>
    </row>
    <row r="325" spans="12:23" ht="21" x14ac:dyDescent="0.4"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</row>
    <row r="326" spans="12:23" ht="21" x14ac:dyDescent="0.3">
      <c r="L326" s="74" t="s">
        <v>40</v>
      </c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</row>
    <row r="327" spans="12:23" ht="21" x14ac:dyDescent="0.4">
      <c r="L327" s="27"/>
      <c r="M327" s="21"/>
      <c r="N327" s="49" t="s">
        <v>11</v>
      </c>
      <c r="O327" s="49" t="s">
        <v>12</v>
      </c>
      <c r="P327" s="49" t="s">
        <v>13</v>
      </c>
      <c r="Q327" s="49" t="s">
        <v>14</v>
      </c>
      <c r="R327" s="49" t="s">
        <v>15</v>
      </c>
      <c r="S327" s="49" t="s">
        <v>16</v>
      </c>
      <c r="T327" s="49" t="s">
        <v>17</v>
      </c>
      <c r="U327" s="49" t="s">
        <v>18</v>
      </c>
      <c r="V327" s="21"/>
      <c r="W327" s="26"/>
    </row>
    <row r="328" spans="12:23" ht="21" x14ac:dyDescent="0.4">
      <c r="L328" s="27"/>
      <c r="M328" s="21"/>
      <c r="N328" s="48">
        <f t="shared" ref="N328:U328" si="102">N296 - (P324*$M$5)</f>
        <v>0.21005891310074604</v>
      </c>
      <c r="O328" s="48">
        <f t="shared" si="102"/>
        <v>0.19005175135792479</v>
      </c>
      <c r="P328" s="48">
        <f t="shared" si="102"/>
        <v>0.17133041177420213</v>
      </c>
      <c r="Q328" s="48">
        <f t="shared" si="102"/>
        <v>7.1859095018661544E-3</v>
      </c>
      <c r="R328" s="48">
        <f t="shared" si="102"/>
        <v>4.8572934699168416E-2</v>
      </c>
      <c r="S328" s="48">
        <f t="shared" si="102"/>
        <v>2.1542627969510134E-2</v>
      </c>
      <c r="T328" s="48">
        <f t="shared" si="102"/>
        <v>0.26954072355426301</v>
      </c>
      <c r="U328" s="48">
        <f t="shared" si="102"/>
        <v>0.14000645542821791</v>
      </c>
      <c r="V328" s="21"/>
      <c r="W328" s="26"/>
    </row>
    <row r="329" spans="12:23" ht="21" x14ac:dyDescent="0.4">
      <c r="L329" s="27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6"/>
    </row>
    <row r="330" spans="12:23" ht="21" x14ac:dyDescent="0.4">
      <c r="L330" s="49" t="s">
        <v>21</v>
      </c>
      <c r="M330" s="49" t="s">
        <v>22</v>
      </c>
      <c r="N330" s="49" t="s">
        <v>27</v>
      </c>
      <c r="O330" s="49" t="s">
        <v>24</v>
      </c>
      <c r="P330" s="75" t="s">
        <v>48</v>
      </c>
      <c r="Q330" s="75"/>
      <c r="R330" s="75"/>
      <c r="S330" s="75"/>
      <c r="T330" s="75"/>
      <c r="U330" s="75"/>
      <c r="V330" s="75"/>
      <c r="W330" s="75"/>
    </row>
    <row r="331" spans="12:23" ht="21" x14ac:dyDescent="0.4">
      <c r="L331" s="50">
        <f>($B33 * $N$328 + $C33 * $O$328 + $D33 * $P$328 + $E33 * $Q$328 + $F33 * $R$328 + $G33 * $S$328 + $H33 * $T$328 + $I33 * $U$328) * MAX($J$7:$J29)</f>
        <v>167.32592407923903</v>
      </c>
      <c r="M331" s="51">
        <f>(L331/MAX($J$7:$J29)) - $J33</f>
        <v>0.17795812883345918</v>
      </c>
      <c r="N331" s="51">
        <f t="shared" ref="N331:N353" si="103">M331*M331</f>
        <v>3.1669095617906054E-2</v>
      </c>
      <c r="O331" s="52">
        <f t="shared" ref="O331:O353" si="104">2*M331/COUNT($B$7:$B$29)</f>
        <v>1.5474619898561668E-2</v>
      </c>
      <c r="P331" s="56">
        <f t="shared" ref="P331:P353" si="105">$O331*B33</f>
        <v>7.5744590790806015E-6</v>
      </c>
      <c r="Q331" s="57">
        <f t="shared" ref="Q331:Q353" si="106">$O331*C33</f>
        <v>7.5744590790806015E-6</v>
      </c>
      <c r="R331" s="57">
        <f t="shared" ref="R331:R353" si="107">$O331*D33</f>
        <v>1.4671727236179124E-2</v>
      </c>
      <c r="S331" s="57">
        <f t="shared" ref="S331:S353" si="108">$O331*E33</f>
        <v>2.2723377237241803E-4</v>
      </c>
      <c r="T331" s="57">
        <f t="shared" ref="T331:T353" si="109">$O331*F33</f>
        <v>1.5474619898561668E-2</v>
      </c>
      <c r="U331" s="57">
        <f t="shared" ref="U331:U353" si="110">$O331*G33</f>
        <v>3.6357403579586885E-4</v>
      </c>
      <c r="V331" s="57">
        <f t="shared" ref="V331:V353" si="111">$O331*H33</f>
        <v>4.5446754474483611E-3</v>
      </c>
      <c r="W331" s="58">
        <f t="shared" ref="W331:W353" si="112">$O331*I33</f>
        <v>2.1965931329333743E-6</v>
      </c>
    </row>
    <row r="332" spans="12:23" ht="21" x14ac:dyDescent="0.4">
      <c r="L332" s="50">
        <f>($B34 * $N$328 + $C34 * $O$328 + $D34 * $P$328 + $E34 * $Q$328 + $F34 * $R$328 + $G34 * $S$328 + $H34 * $T$328 + $I34 * $U$328) * MAX($J$7:$J30)</f>
        <v>210.94843046845764</v>
      </c>
      <c r="M332" s="51">
        <f>(L332/MAX($J$7:$J30)) - $J34</f>
        <v>0.2190407486407959</v>
      </c>
      <c r="N332" s="51">
        <f t="shared" si="103"/>
        <v>4.797884956512033E-2</v>
      </c>
      <c r="O332" s="52">
        <f t="shared" si="104"/>
        <v>1.9047021620938773E-2</v>
      </c>
      <c r="P332" s="59">
        <f t="shared" si="105"/>
        <v>1.9656369061856318E-5</v>
      </c>
      <c r="Q332" s="60">
        <f t="shared" si="106"/>
        <v>9.828184530928159E-6</v>
      </c>
      <c r="R332" s="60">
        <f t="shared" si="107"/>
        <v>1.9047021620938773E-2</v>
      </c>
      <c r="S332" s="60">
        <f t="shared" si="108"/>
        <v>5.700347027938333E-4</v>
      </c>
      <c r="T332" s="60">
        <f t="shared" si="109"/>
        <v>1.0388391049191065E-2</v>
      </c>
      <c r="U332" s="60">
        <f t="shared" si="110"/>
        <v>1.7690732155670687E-4</v>
      </c>
      <c r="V332" s="60">
        <f t="shared" si="111"/>
        <v>1.1892103282423072E-2</v>
      </c>
      <c r="W332" s="46">
        <f t="shared" si="112"/>
        <v>3.439864585824856E-6</v>
      </c>
    </row>
    <row r="333" spans="12:23" ht="21" x14ac:dyDescent="0.4">
      <c r="L333" s="50">
        <f>($B35 * $N$328 + $C35 * $O$328 + $D35 * $P$328 + $E35 * $Q$328 + $F35 * $R$328 + $G35 * $S$328 + $H35 * $T$328 + $I35 * $U$328) * MAX($J$7:$J31)</f>
        <v>198.19564476833753</v>
      </c>
      <c r="M333" s="51">
        <f>(L333/MAX($J$7:$J31)) - $J35</f>
        <v>0.10120981698841311</v>
      </c>
      <c r="N333" s="51">
        <f t="shared" si="103"/>
        <v>1.0243427054828076E-2</v>
      </c>
      <c r="O333" s="52">
        <f t="shared" si="104"/>
        <v>8.8008536511663578E-3</v>
      </c>
      <c r="P333" s="59">
        <f t="shared" si="105"/>
        <v>4.5341852916879744E-6</v>
      </c>
      <c r="Q333" s="60">
        <f t="shared" si="106"/>
        <v>4.5341852916879744E-6</v>
      </c>
      <c r="R333" s="60">
        <f t="shared" si="107"/>
        <v>8.7419092423744148E-3</v>
      </c>
      <c r="S333" s="60">
        <f t="shared" si="108"/>
        <v>2.9472204395971827E-4</v>
      </c>
      <c r="T333" s="60">
        <f t="shared" si="109"/>
        <v>8.8008536511663578E-3</v>
      </c>
      <c r="U333" s="60">
        <f t="shared" si="110"/>
        <v>2.0403833812595885E-4</v>
      </c>
      <c r="V333" s="60">
        <f t="shared" si="111"/>
        <v>4.0807667625191767E-3</v>
      </c>
      <c r="W333" s="46">
        <f t="shared" si="112"/>
        <v>3.6254746030645575E-7</v>
      </c>
    </row>
    <row r="334" spans="12:23" ht="21" x14ac:dyDescent="0.4">
      <c r="L334" s="50">
        <f>($B36 * $N$328 + $C36 * $O$328 + $D36 * $P$328 + $E36 * $Q$328 + $F36 * $R$328 + $G36 * $S$328 + $H36 * $T$328 + $I36 * $U$328) * MAX($J$7:$J32)</f>
        <v>176.81227407049562</v>
      </c>
      <c r="M334" s="51">
        <f>(L334/MAX($J$7:$J32)) - $J36</f>
        <v>2.9412650557383679E-2</v>
      </c>
      <c r="N334" s="51">
        <f t="shared" si="103"/>
        <v>8.6510401281076244E-4</v>
      </c>
      <c r="O334" s="52">
        <f t="shared" si="104"/>
        <v>2.5576217875985809E-3</v>
      </c>
      <c r="P334" s="59">
        <f t="shared" si="105"/>
        <v>1.316326190220577E-6</v>
      </c>
      <c r="Q334" s="60">
        <f t="shared" si="106"/>
        <v>1.316326190220577E-6</v>
      </c>
      <c r="R334" s="60">
        <f t="shared" si="107"/>
        <v>2.5576217875985809E-3</v>
      </c>
      <c r="S334" s="60">
        <f t="shared" si="108"/>
        <v>1.5006118568514578E-4</v>
      </c>
      <c r="T334" s="60">
        <f t="shared" si="109"/>
        <v>1.841540340118587E-3</v>
      </c>
      <c r="U334" s="60">
        <f t="shared" si="110"/>
        <v>1.1320405235896961E-4</v>
      </c>
      <c r="V334" s="60">
        <f t="shared" si="111"/>
        <v>9.4512220457837427E-4</v>
      </c>
      <c r="W334" s="46">
        <f t="shared" si="112"/>
        <v>1.9744892853308653E-7</v>
      </c>
    </row>
    <row r="335" spans="12:23" ht="21" x14ac:dyDescent="0.4">
      <c r="L335" s="50">
        <f>($B37 * $N$328 + $C37 * $O$328 + $D37 * $P$328 + $E37 * $Q$328 + $F37 * $R$328 + $G37 * $S$328 + $H37 * $T$328 + $I37 * $U$328) * MAX($J$7:$J33)</f>
        <v>174.29112133811697</v>
      </c>
      <c r="M335" s="51">
        <f>(L335/MAX($J$7:$J33)) - $J37</f>
        <v>2.4854124066290395E-2</v>
      </c>
      <c r="N335" s="51">
        <f t="shared" si="103"/>
        <v>6.1772748310255545E-4</v>
      </c>
      <c r="O335" s="52">
        <f t="shared" si="104"/>
        <v>2.1612281796774256E-3</v>
      </c>
      <c r="P335" s="59">
        <f t="shared" si="105"/>
        <v>2.1797561065833847E-6</v>
      </c>
      <c r="Q335" s="60">
        <f t="shared" si="106"/>
        <v>1.0898780532916924E-6</v>
      </c>
      <c r="R335" s="60">
        <f t="shared" si="107"/>
        <v>2.1612281796774256E-3</v>
      </c>
      <c r="S335" s="60">
        <f t="shared" si="108"/>
        <v>1.6566146410033721E-4</v>
      </c>
      <c r="T335" s="60">
        <f t="shared" si="109"/>
        <v>4.751868312351778E-4</v>
      </c>
      <c r="U335" s="60">
        <f t="shared" si="110"/>
        <v>7.629146373041845E-6</v>
      </c>
      <c r="V335" s="60">
        <f t="shared" si="111"/>
        <v>9.6345219910985594E-4</v>
      </c>
      <c r="W335" s="46">
        <f t="shared" si="112"/>
        <v>1.8527426502812166E-7</v>
      </c>
    </row>
    <row r="336" spans="12:23" ht="21" x14ac:dyDescent="0.4">
      <c r="L336" s="50">
        <f>($B38 * $N$328 + $C38 * $O$328 + $D38 * $P$328 + $E38 * $Q$328 + $F38 * $R$328 + $G38 * $S$328 + $H38 * $T$328 + $I38 * $U$328) * MAX($J$7:$J34)</f>
        <v>184.53323919112808</v>
      </c>
      <c r="M336" s="51">
        <f>(L336/MAX($J$7:$J34)) - $J38</f>
        <v>9.623024680222747E-3</v>
      </c>
      <c r="N336" s="51">
        <f t="shared" si="103"/>
        <v>9.2602603996176105E-5</v>
      </c>
      <c r="O336" s="52">
        <f t="shared" si="104"/>
        <v>8.36784754801978E-4</v>
      </c>
      <c r="P336" s="59">
        <f t="shared" si="105"/>
        <v>8.4353301895360682E-7</v>
      </c>
      <c r="Q336" s="60">
        <f t="shared" si="106"/>
        <v>4.2176650947680341E-7</v>
      </c>
      <c r="R336" s="60">
        <f t="shared" si="107"/>
        <v>8.36784754801978E-4</v>
      </c>
      <c r="S336" s="60">
        <f t="shared" si="108"/>
        <v>2.4884224059131404E-5</v>
      </c>
      <c r="T336" s="60">
        <f t="shared" si="109"/>
        <v>3.4500500475202522E-4</v>
      </c>
      <c r="U336" s="60">
        <f t="shared" si="110"/>
        <v>2.0244792454886564E-5</v>
      </c>
      <c r="V336" s="60">
        <f t="shared" si="111"/>
        <v>3.9899111796505603E-4</v>
      </c>
      <c r="W336" s="46">
        <f t="shared" si="112"/>
        <v>4.2176650947680342E-8</v>
      </c>
    </row>
    <row r="337" spans="12:23" ht="21" x14ac:dyDescent="0.4">
      <c r="L337" s="50">
        <f>($B39 * $N$328 + $C39 * $O$328 + $D39 * $P$328 + $E39 * $Q$328 + $F39 * $R$328 + $G39 * $S$328 + $H39 * $T$328 + $I39 * $U$328) * MAX($J$7:$J35)</f>
        <v>187.54238011448683</v>
      </c>
      <c r="M337" s="51">
        <f>(L337/MAX($J$7:$J35)) - $J39</f>
        <v>-5.470890414871854E-2</v>
      </c>
      <c r="N337" s="51">
        <f t="shared" si="103"/>
        <v>2.9930641931536729E-3</v>
      </c>
      <c r="O337" s="52">
        <f t="shared" si="104"/>
        <v>-4.7572960129320472E-3</v>
      </c>
      <c r="P337" s="59">
        <f t="shared" si="105"/>
        <v>-5.951579665886631E-6</v>
      </c>
      <c r="Q337" s="60">
        <f t="shared" si="106"/>
        <v>-3.967719777257754E-6</v>
      </c>
      <c r="R337" s="60">
        <f t="shared" si="107"/>
        <v>-3.8645590630490526E-3</v>
      </c>
      <c r="S337" s="60">
        <f t="shared" si="108"/>
        <v>-1.3887019220402138E-5</v>
      </c>
      <c r="T337" s="60">
        <f t="shared" si="109"/>
        <v>-4.7572960129320472E-3</v>
      </c>
      <c r="U337" s="60">
        <f t="shared" si="110"/>
        <v>-3.0551442284884709E-4</v>
      </c>
      <c r="V337" s="60">
        <f t="shared" si="111"/>
        <v>-2.4103897646840858E-3</v>
      </c>
      <c r="W337" s="46">
        <f t="shared" si="112"/>
        <v>-4.7610815600840868E-7</v>
      </c>
    </row>
    <row r="338" spans="12:23" ht="21" x14ac:dyDescent="0.4">
      <c r="L338" s="50">
        <f>($B40 * $N$328 + $C40 * $O$328 + $D40 * $P$328 + $E40 * $Q$328 + $F40 * $R$328 + $G40 * $S$328 + $H40 * $T$328 + $I40 * $U$328) * MAX($J$7:$J36)</f>
        <v>211.81016641268209</v>
      </c>
      <c r="M338" s="51">
        <f>(L338/MAX($J$7:$J36)) - $J40</f>
        <v>-1.4243188847509414E-2</v>
      </c>
      <c r="N338" s="51">
        <f t="shared" si="103"/>
        <v>2.0286842854581655E-4</v>
      </c>
      <c r="O338" s="52">
        <f t="shared" si="104"/>
        <v>-1.2385381606529924E-3</v>
      </c>
      <c r="P338" s="59">
        <f t="shared" si="105"/>
        <v>-1.2735610906457505E-6</v>
      </c>
      <c r="Q338" s="60">
        <f t="shared" si="106"/>
        <v>-6.3678054532287523E-7</v>
      </c>
      <c r="R338" s="60">
        <f t="shared" si="107"/>
        <v>-1.2385381606529924E-3</v>
      </c>
      <c r="S338" s="60">
        <f t="shared" si="108"/>
        <v>-2.6108002358237888E-5</v>
      </c>
      <c r="T338" s="60">
        <f t="shared" si="109"/>
        <v>-3.9480393810018265E-4</v>
      </c>
      <c r="U338" s="60">
        <f t="shared" si="110"/>
        <v>-8.9149276345202536E-6</v>
      </c>
      <c r="V338" s="60">
        <f t="shared" si="111"/>
        <v>-8.3099861164635217E-4</v>
      </c>
      <c r="W338" s="46">
        <f t="shared" si="112"/>
        <v>-7.3229762712130648E-7</v>
      </c>
    </row>
    <row r="339" spans="12:23" ht="21" x14ac:dyDescent="0.4">
      <c r="L339" s="50">
        <f>($B41 * $N$328 + $C41 * $O$328 + $D41 * $P$328 + $E41 * $Q$328 + $F41 * $R$328 + $G41 * $S$328 + $H41 * $T$328 + $I41 * $U$328) * MAX($J$7:$J37)</f>
        <v>248.12333398526215</v>
      </c>
      <c r="M339" s="51">
        <f>(L339/MAX($J$7:$J37)) - $J41</f>
        <v>-1.5437680025631006E-2</v>
      </c>
      <c r="N339" s="51">
        <f t="shared" si="103"/>
        <v>2.3832196457376656E-4</v>
      </c>
      <c r="O339" s="52">
        <f t="shared" si="104"/>
        <v>-1.3424069587505223E-3</v>
      </c>
      <c r="P339" s="59">
        <f t="shared" si="105"/>
        <v>-1.3377249215251841E-6</v>
      </c>
      <c r="Q339" s="60">
        <f t="shared" si="106"/>
        <v>-6.6886246076259207E-7</v>
      </c>
      <c r="R339" s="60">
        <f t="shared" si="107"/>
        <v>-1.3424069587505223E-3</v>
      </c>
      <c r="S339" s="60">
        <f t="shared" si="108"/>
        <v>-1.0634913126125215E-4</v>
      </c>
      <c r="T339" s="60">
        <f t="shared" si="109"/>
        <v>-4.822498342098289E-4</v>
      </c>
      <c r="U339" s="60">
        <f t="shared" si="110"/>
        <v>-4.0131747645755524E-6</v>
      </c>
      <c r="V339" s="60">
        <f t="shared" si="111"/>
        <v>-1.2039524293726658E-3</v>
      </c>
      <c r="W339" s="46">
        <f t="shared" si="112"/>
        <v>-5.8191034086345503E-7</v>
      </c>
    </row>
    <row r="340" spans="12:23" ht="21" x14ac:dyDescent="0.4">
      <c r="L340" s="50">
        <f>($B42 * $N$328 + $C42 * $O$328 + $D42 * $P$328 + $E42 * $Q$328 + $F42 * $R$328 + $G42 * $S$328 + $H42 * $T$328 + $I42 * $U$328) * MAX($J$7:$J38)</f>
        <v>230.82859804423586</v>
      </c>
      <c r="M340" s="51">
        <f>(L340/MAX($J$7:$J38)) - $J42</f>
        <v>-6.6385046879589793E-2</v>
      </c>
      <c r="N340" s="51">
        <f t="shared" si="103"/>
        <v>4.4069744492053345E-3</v>
      </c>
      <c r="O340" s="52">
        <f t="shared" si="104"/>
        <v>-5.772612772138243E-3</v>
      </c>
      <c r="P340" s="59">
        <f t="shared" si="105"/>
        <v>-7.7070931537226211E-6</v>
      </c>
      <c r="Q340" s="60">
        <f t="shared" si="106"/>
        <v>-5.1380621024817474E-6</v>
      </c>
      <c r="R340" s="60">
        <f t="shared" si="107"/>
        <v>-5.1920117545578058E-3</v>
      </c>
      <c r="S340" s="60">
        <f t="shared" si="108"/>
        <v>-7.7070931537226211E-6</v>
      </c>
      <c r="T340" s="60">
        <f t="shared" si="109"/>
        <v>-5.772612772138243E-3</v>
      </c>
      <c r="U340" s="60">
        <f t="shared" si="110"/>
        <v>-2.6204116722656915E-4</v>
      </c>
      <c r="V340" s="60">
        <f t="shared" si="111"/>
        <v>-4.2260560792912365E-3</v>
      </c>
      <c r="W340" s="46">
        <f t="shared" si="112"/>
        <v>-2.2375812232341309E-7</v>
      </c>
    </row>
    <row r="341" spans="12:23" ht="21" x14ac:dyDescent="0.4">
      <c r="L341" s="50">
        <f>($B43 * $N$328 + $C43 * $O$328 + $D43 * $P$328 + $E43 * $Q$328 + $F43 * $R$328 + $G43 * $S$328 + $H43 * $T$328 + $I43 * $U$328) * MAX($J$7:$J39)</f>
        <v>192.7429634820744</v>
      </c>
      <c r="M341" s="51">
        <f>(L341/MAX($J$7:$J39)) - $J43</f>
        <v>-0.13383832437900106</v>
      </c>
      <c r="N341" s="51">
        <f t="shared" si="103"/>
        <v>1.7912697072578709E-2</v>
      </c>
      <c r="O341" s="52">
        <f t="shared" si="104"/>
        <v>-1.1638115163391397E-2</v>
      </c>
      <c r="P341" s="59">
        <f t="shared" si="105"/>
        <v>-5.7958740853542815E-6</v>
      </c>
      <c r="Q341" s="60">
        <f t="shared" si="106"/>
        <v>-1.7387622256062844E-5</v>
      </c>
      <c r="R341" s="60">
        <f t="shared" si="107"/>
        <v>-1.1638115163391397E-2</v>
      </c>
      <c r="S341" s="60">
        <f t="shared" si="108"/>
        <v>-2.3183496341417126E-5</v>
      </c>
      <c r="T341" s="60">
        <f t="shared" si="109"/>
        <v>-5.7205277222446759E-3</v>
      </c>
      <c r="U341" s="60">
        <f t="shared" si="110"/>
        <v>-2.8399783018235979E-4</v>
      </c>
      <c r="V341" s="60">
        <f t="shared" si="111"/>
        <v>-6.0045255524270357E-3</v>
      </c>
      <c r="W341" s="46">
        <f t="shared" si="112"/>
        <v>-4.2471143435378476E-7</v>
      </c>
    </row>
    <row r="342" spans="12:23" ht="21" x14ac:dyDescent="0.4">
      <c r="L342" s="50">
        <f>($B44 * $N$328 + $C44 * $O$328 + $D44 * $P$328 + $E44 * $Q$328 + $F44 * $R$328 + $G44 * $S$328 + $H44 * $T$328 + $I44 * $U$328) * MAX($J$7:$J40)</f>
        <v>263.95087453681401</v>
      </c>
      <c r="M342" s="51">
        <f>(L342/MAX($J$7:$J40)) - $J44</f>
        <v>-1.0520218196845232E-2</v>
      </c>
      <c r="N342" s="51">
        <f t="shared" si="103"/>
        <v>1.1067499090923355E-4</v>
      </c>
      <c r="O342" s="52">
        <f t="shared" si="104"/>
        <v>-9.1480158233436804E-4</v>
      </c>
      <c r="P342" s="59">
        <f t="shared" si="105"/>
        <v>-1.8612443180760285E-6</v>
      </c>
      <c r="Q342" s="60">
        <f t="shared" si="106"/>
        <v>-1.3959332385570213E-6</v>
      </c>
      <c r="R342" s="60">
        <f t="shared" si="107"/>
        <v>-9.1480158233436804E-4</v>
      </c>
      <c r="S342" s="60">
        <f t="shared" si="108"/>
        <v>-5.1184218747090779E-6</v>
      </c>
      <c r="T342" s="60">
        <f t="shared" si="109"/>
        <v>-6.8772977552909254E-4</v>
      </c>
      <c r="U342" s="60">
        <f t="shared" si="110"/>
        <v>-1.4889954544608228E-5</v>
      </c>
      <c r="V342" s="60">
        <f t="shared" si="111"/>
        <v>-8.4872740904266895E-4</v>
      </c>
      <c r="W342" s="46">
        <f t="shared" si="112"/>
        <v>-1.1632776987975178E-7</v>
      </c>
    </row>
    <row r="343" spans="12:23" ht="21" x14ac:dyDescent="0.4">
      <c r="L343" s="50">
        <f>($B45 * $N$328 + $C45 * $O$328 + $D45 * $P$328 + $E45 * $Q$328 + $F45 * $R$328 + $G45 * $S$328 + $H45 * $T$328 + $I45 * $U$328) * MAX($J$7:$J41)</f>
        <v>260.52741348985876</v>
      </c>
      <c r="M343" s="51">
        <f>(L343/MAX($J$7:$J41)) - $J45</f>
        <v>-6.8474063495897797E-2</v>
      </c>
      <c r="N343" s="51">
        <f t="shared" si="103"/>
        <v>4.6886973716402432E-3</v>
      </c>
      <c r="O343" s="52">
        <f t="shared" si="104"/>
        <v>-5.9542663909476342E-3</v>
      </c>
      <c r="P343" s="59">
        <f t="shared" si="105"/>
        <v>-8.9002487159157465E-6</v>
      </c>
      <c r="Q343" s="60">
        <f t="shared" si="106"/>
        <v>-8.9002487159157465E-6</v>
      </c>
      <c r="R343" s="60">
        <f t="shared" si="107"/>
        <v>-5.9542663909476342E-3</v>
      </c>
      <c r="S343" s="60">
        <f t="shared" si="108"/>
        <v>-3.1744220420099495E-4</v>
      </c>
      <c r="T343" s="60">
        <f t="shared" si="109"/>
        <v>-3.7559049581164447E-3</v>
      </c>
      <c r="U343" s="60">
        <f t="shared" si="110"/>
        <v>-1.6613797603042728E-4</v>
      </c>
      <c r="V343" s="60">
        <f t="shared" si="111"/>
        <v>-5.5122207047238192E-3</v>
      </c>
      <c r="W343" s="46">
        <f t="shared" si="112"/>
        <v>-3.8562295859745148E-7</v>
      </c>
    </row>
    <row r="344" spans="12:23" ht="21" x14ac:dyDescent="0.4">
      <c r="L344" s="50">
        <f>($B46 * $N$328 + $C46 * $O$328 + $D46 * $P$328 + $E46 * $Q$328 + $F46 * $R$328 + $G46 * $S$328 + $H46 * $T$328 + $I46 * $U$328) * MAX($J$7:$J42)</f>
        <v>230.27496332031222</v>
      </c>
      <c r="M344" s="51">
        <f>(L344/MAX($J$7:$J42)) - $J46</f>
        <v>-0.12126093335597871</v>
      </c>
      <c r="N344" s="51">
        <f t="shared" si="103"/>
        <v>1.470421395836311E-2</v>
      </c>
      <c r="O344" s="52">
        <f t="shared" si="104"/>
        <v>-1.0544428987476409E-2</v>
      </c>
      <c r="P344" s="59">
        <f t="shared" si="105"/>
        <v>-1.6090176481398387E-5</v>
      </c>
      <c r="Q344" s="60">
        <f t="shared" si="106"/>
        <v>-1.0726784320932257E-5</v>
      </c>
      <c r="R344" s="60">
        <f t="shared" si="107"/>
        <v>-1.0544428987476409E-2</v>
      </c>
      <c r="S344" s="60">
        <f t="shared" si="108"/>
        <v>-1.1263123536978871E-4</v>
      </c>
      <c r="T344" s="60">
        <f t="shared" si="109"/>
        <v>-7.8734596915642774E-3</v>
      </c>
      <c r="U344" s="60">
        <f t="shared" si="110"/>
        <v>-1.6090176481398387E-4</v>
      </c>
      <c r="V344" s="60">
        <f t="shared" si="111"/>
        <v>-7.5087490246525798E-3</v>
      </c>
      <c r="W344" s="46">
        <f t="shared" si="112"/>
        <v>-1.3408480401165322E-6</v>
      </c>
    </row>
    <row r="345" spans="12:23" ht="21" x14ac:dyDescent="0.4">
      <c r="L345" s="50">
        <f>($B47 * $N$328 + $C47 * $O$328 + $D47 * $P$328 + $E47 * $Q$328 + $F47 * $R$328 + $G47 * $S$328 + $H47 * $T$328 + $I47 * $U$328) * MAX($J$7:$J43)</f>
        <v>262.85039647880757</v>
      </c>
      <c r="M345" s="51">
        <f>(L345/MAX($J$7:$J43)) - $J47</f>
        <v>-0.11676452786294333</v>
      </c>
      <c r="N345" s="51">
        <f t="shared" si="103"/>
        <v>1.3633954967056071E-2</v>
      </c>
      <c r="O345" s="52">
        <f t="shared" si="104"/>
        <v>-1.0153437205473334E-2</v>
      </c>
      <c r="P345" s="59">
        <f t="shared" si="105"/>
        <v>-1.8724642149328417E-5</v>
      </c>
      <c r="Q345" s="60">
        <f t="shared" si="106"/>
        <v>-9.3623210746642086E-6</v>
      </c>
      <c r="R345" s="60">
        <f t="shared" si="107"/>
        <v>-9.4231761616495255E-3</v>
      </c>
      <c r="S345" s="60">
        <f t="shared" si="108"/>
        <v>-4.6811605373321043E-6</v>
      </c>
      <c r="T345" s="60">
        <f t="shared" si="109"/>
        <v>-5.7063346950078347E-3</v>
      </c>
      <c r="U345" s="60">
        <f t="shared" si="110"/>
        <v>-3.323623981505794E-4</v>
      </c>
      <c r="V345" s="60">
        <f t="shared" si="111"/>
        <v>-1.0153437205473334E-2</v>
      </c>
      <c r="W345" s="46">
        <f t="shared" si="112"/>
        <v>-9.3623210746642095E-7</v>
      </c>
    </row>
    <row r="346" spans="12:23" ht="21" x14ac:dyDescent="0.4">
      <c r="L346" s="50">
        <f>($B48 * $N$328 + $C48 * $O$328 + $D48 * $P$328 + $E48 * $Q$328 + $F48 * $R$328 + $G48 * $S$328 + $H48 * $T$328 + $I48 * $U$328) * MAX($J$7:$J44)</f>
        <v>206.55691153277181</v>
      </c>
      <c r="M346" s="51">
        <f>(L346/MAX($J$7:$J44)) - $J48</f>
        <v>-0.24929232776909244</v>
      </c>
      <c r="N346" s="51">
        <f t="shared" si="103"/>
        <v>6.2146664684532615E-2</v>
      </c>
      <c r="O346" s="52">
        <f t="shared" si="104"/>
        <v>-2.1677593719051515E-2</v>
      </c>
      <c r="P346" s="59">
        <f t="shared" si="105"/>
        <v>-5.3577839147433295E-6</v>
      </c>
      <c r="Q346" s="60">
        <f t="shared" si="106"/>
        <v>-1.6073351744229992E-5</v>
      </c>
      <c r="R346" s="60">
        <f t="shared" si="107"/>
        <v>-1.0495898688982184E-2</v>
      </c>
      <c r="S346" s="60">
        <f t="shared" si="108"/>
        <v>-2.6788919573716654E-5</v>
      </c>
      <c r="T346" s="60">
        <f t="shared" si="109"/>
        <v>-2.8824877461319114E-3</v>
      </c>
      <c r="U346" s="60">
        <f t="shared" si="110"/>
        <v>-5.8935623062176631E-5</v>
      </c>
      <c r="V346" s="60">
        <f t="shared" si="111"/>
        <v>-2.1677593719051515E-2</v>
      </c>
      <c r="W346" s="46">
        <f t="shared" si="112"/>
        <v>-2.2502692441921991E-6</v>
      </c>
    </row>
    <row r="347" spans="12:23" ht="21" x14ac:dyDescent="0.4">
      <c r="L347" s="50">
        <f>($B49 * $N$328 + $C49 * $O$328 + $D49 * $P$328 + $E49 * $Q$328 + $F49 * $R$328 + $G49 * $S$328 + $H49 * $T$328 + $I49 * $U$328) * MAX($J$7:$J45)</f>
        <v>222.654098605603</v>
      </c>
      <c r="M347" s="51">
        <f>(L347/MAX($J$7:$J45)) - $J49</f>
        <v>-0.2214711328598209</v>
      </c>
      <c r="N347" s="51">
        <f t="shared" si="103"/>
        <v>4.9049462690212438E-2</v>
      </c>
      <c r="O347" s="52">
        <f t="shared" si="104"/>
        <v>-1.925835937911486E-2</v>
      </c>
      <c r="P347" s="59">
        <f t="shared" si="105"/>
        <v>-2.7303912163206326E-5</v>
      </c>
      <c r="Q347" s="60">
        <f t="shared" si="106"/>
        <v>-1.8202608108804217E-5</v>
      </c>
      <c r="R347" s="60">
        <f t="shared" si="107"/>
        <v>-1.7492706392560852E-2</v>
      </c>
      <c r="S347" s="60">
        <f t="shared" si="108"/>
        <v>-5.4607824326412652E-5</v>
      </c>
      <c r="T347" s="60">
        <f t="shared" si="109"/>
        <v>-1.925835937911486E-2</v>
      </c>
      <c r="U347" s="60">
        <f t="shared" si="110"/>
        <v>-1.2377773513986866E-3</v>
      </c>
      <c r="V347" s="60">
        <f t="shared" si="111"/>
        <v>-1.2942054365359798E-2</v>
      </c>
      <c r="W347" s="46">
        <f t="shared" si="112"/>
        <v>-1.2740989927397625E-6</v>
      </c>
    </row>
    <row r="348" spans="12:23" ht="21" x14ac:dyDescent="0.4">
      <c r="L348" s="50">
        <f>($B50 * $N$328 + $C50 * $O$328 + $D50 * $P$328 + $E50 * $Q$328 + $F50 * $R$328 + $G50 * $S$328 + $H50 * $T$328 + $I50 * $U$328) * MAX($J$7:$J46)</f>
        <v>194.1627762356276</v>
      </c>
      <c r="M348" s="51">
        <f>(L348/MAX($J$7:$J46)) - $J50</f>
        <v>-0.2710212587206477</v>
      </c>
      <c r="N348" s="51">
        <f t="shared" si="103"/>
        <v>7.3452522678524257E-2</v>
      </c>
      <c r="O348" s="52">
        <f t="shared" si="104"/>
        <v>-2.3567065975708495E-2</v>
      </c>
      <c r="P348" s="59">
        <f t="shared" si="105"/>
        <v>-1.1999524427550149E-5</v>
      </c>
      <c r="Q348" s="60">
        <f t="shared" si="106"/>
        <v>-1.1999524427550149E-5</v>
      </c>
      <c r="R348" s="60">
        <f t="shared" si="107"/>
        <v>-2.3567065975708495E-2</v>
      </c>
      <c r="S348" s="60">
        <f t="shared" si="108"/>
        <v>-1.8719258106978233E-3</v>
      </c>
      <c r="T348" s="60">
        <f t="shared" si="109"/>
        <v>-2.38790536108248E-3</v>
      </c>
      <c r="U348" s="60">
        <f t="shared" si="110"/>
        <v>0</v>
      </c>
      <c r="V348" s="60">
        <f t="shared" si="111"/>
        <v>-1.4039443580233674E-2</v>
      </c>
      <c r="W348" s="46">
        <f t="shared" si="112"/>
        <v>-1.2839491137478662E-5</v>
      </c>
    </row>
    <row r="349" spans="12:23" ht="21" x14ac:dyDescent="0.4">
      <c r="L349" s="50">
        <f>($B51 * $N$328 + $C51 * $O$328 + $D51 * $P$328 + $E51 * $Q$328 + $F51 * $R$328 + $G51 * $S$328 + $H51 * $T$328 + $I51 * $U$328) * MAX($J$7:$J47)</f>
        <v>204.28280191064587</v>
      </c>
      <c r="M349" s="51">
        <f>(L349/MAX($J$7:$J47)) - $J51</f>
        <v>-0.26907338798148539</v>
      </c>
      <c r="N349" s="51">
        <f t="shared" si="103"/>
        <v>7.240048811983496E-2</v>
      </c>
      <c r="O349" s="52">
        <f t="shared" si="104"/>
        <v>-2.3397685911433513E-2</v>
      </c>
      <c r="P349" s="59">
        <f t="shared" si="105"/>
        <v>-2.3562624281403338E-5</v>
      </c>
      <c r="Q349" s="60">
        <f t="shared" si="106"/>
        <v>-2.3562624281403338E-5</v>
      </c>
      <c r="R349" s="60">
        <f t="shared" si="107"/>
        <v>-2.3397685911433513E-2</v>
      </c>
      <c r="S349" s="60">
        <f t="shared" si="108"/>
        <v>-3.5343936422105003E-3</v>
      </c>
      <c r="T349" s="60">
        <f t="shared" si="109"/>
        <v>-6.9274115387325808E-3</v>
      </c>
      <c r="U349" s="60">
        <f t="shared" si="110"/>
        <v>-1.8850099425122671E-4</v>
      </c>
      <c r="V349" s="60">
        <f t="shared" si="111"/>
        <v>-1.4573483118047965E-2</v>
      </c>
      <c r="W349" s="46">
        <f t="shared" si="112"/>
        <v>-2.4739132725206186E-6</v>
      </c>
    </row>
    <row r="350" spans="12:23" ht="21" x14ac:dyDescent="0.4">
      <c r="L350" s="50">
        <f>($B52 * $N$328 + $C52 * $O$328 + $D52 * $P$328 + $E52 * $Q$328 + $F52 * $R$328 + $G52 * $S$328 + $H52 * $T$328 + $I52 * $U$328) * MAX($J$7:$J48)</f>
        <v>266.71794494574175</v>
      </c>
      <c r="M350" s="51">
        <f>(L350/MAX($J$7:$J48)) - $J52</f>
        <v>-0.17092531313784043</v>
      </c>
      <c r="N350" s="51">
        <f t="shared" si="103"/>
        <v>2.9215462671268806E-2</v>
      </c>
      <c r="O350" s="52">
        <f t="shared" si="104"/>
        <v>-1.4863070707638298E-2</v>
      </c>
      <c r="P350" s="59">
        <f t="shared" si="105"/>
        <v>-2.8310610871691994E-5</v>
      </c>
      <c r="Q350" s="60">
        <f t="shared" si="106"/>
        <v>-1.4155305435845997E-5</v>
      </c>
      <c r="R350" s="60">
        <f t="shared" si="107"/>
        <v>-1.3964208812462077E-2</v>
      </c>
      <c r="S350" s="60">
        <f t="shared" si="108"/>
        <v>-2.4064019240938194E-4</v>
      </c>
      <c r="T350" s="60">
        <f t="shared" si="109"/>
        <v>-9.8450149306308927E-3</v>
      </c>
      <c r="U350" s="60">
        <f t="shared" si="110"/>
        <v>-3.1849437230653494E-4</v>
      </c>
      <c r="V350" s="60">
        <f t="shared" si="111"/>
        <v>-1.4863070707638298E-2</v>
      </c>
      <c r="W350" s="46">
        <f t="shared" si="112"/>
        <v>-1.560463193363923E-6</v>
      </c>
    </row>
    <row r="351" spans="12:23" ht="21" x14ac:dyDescent="0.4">
      <c r="L351" s="50">
        <f>($B53 * $N$328 + $C53 * $O$328 + $D53 * $P$328 + $E53 * $Q$328 + $F53 * $R$328 + $G53 * $S$328 + $H53 * $T$328 + $I53 * $U$328) * MAX($J$7:$J49)</f>
        <v>215.82586216855125</v>
      </c>
      <c r="M351" s="51">
        <f>(L351/MAX($J$7:$J49)) - $J53</f>
        <v>-0.36378110927208474</v>
      </c>
      <c r="N351" s="51">
        <f t="shared" si="103"/>
        <v>0.13233669546322846</v>
      </c>
      <c r="O351" s="52">
        <f t="shared" si="104"/>
        <v>-3.1633139936703018E-2</v>
      </c>
      <c r="P351" s="59">
        <f t="shared" si="105"/>
        <v>-3.135098110674234E-5</v>
      </c>
      <c r="Q351" s="60">
        <f t="shared" si="106"/>
        <v>-4.7026471660113506E-5</v>
      </c>
      <c r="R351" s="60">
        <f t="shared" si="107"/>
        <v>-3.1633139936703018E-2</v>
      </c>
      <c r="S351" s="60">
        <f t="shared" si="108"/>
        <v>-1.6459265081039728E-3</v>
      </c>
      <c r="T351" s="60">
        <f t="shared" si="109"/>
        <v>-2.605266529970288E-2</v>
      </c>
      <c r="U351" s="60">
        <f t="shared" si="110"/>
        <v>-1.0659333576292394E-3</v>
      </c>
      <c r="V351" s="60">
        <f t="shared" si="111"/>
        <v>-1.9061396512899342E-2</v>
      </c>
      <c r="W351" s="46">
        <f t="shared" si="112"/>
        <v>-1.2022914127367557E-6</v>
      </c>
    </row>
    <row r="352" spans="12:23" ht="21" x14ac:dyDescent="0.4">
      <c r="L352" s="50">
        <f>($B54 * $N$328 + $C54 * $O$328 + $D54 * $P$328 + $E54 * $Q$328 + $F54 * $R$328 + $G54 * $S$328 + $H54 * $T$328 + $I54 * $U$328) * MAX($J$7:$J50)</f>
        <v>259.58761814126132</v>
      </c>
      <c r="M352" s="51">
        <f>(L352/MAX($J$7:$J50)) - $J54</f>
        <v>-0.37376066410215419</v>
      </c>
      <c r="N352" s="51">
        <f t="shared" si="103"/>
        <v>0.13969703403008332</v>
      </c>
      <c r="O352" s="52">
        <f t="shared" si="104"/>
        <v>-3.2500927313230801E-2</v>
      </c>
      <c r="P352" s="59">
        <f t="shared" si="105"/>
        <v>-5.4190791685253529E-5</v>
      </c>
      <c r="Q352" s="60">
        <f t="shared" si="106"/>
        <v>-4.0643093763940145E-5</v>
      </c>
      <c r="R352" s="60">
        <f t="shared" si="107"/>
        <v>-2.7027657353020196E-2</v>
      </c>
      <c r="S352" s="60">
        <f t="shared" si="108"/>
        <v>-2.5334195112856023E-3</v>
      </c>
      <c r="T352" s="60">
        <f t="shared" si="109"/>
        <v>-2.5076788852351071E-2</v>
      </c>
      <c r="U352" s="60">
        <f t="shared" si="110"/>
        <v>-1.205745114996891E-3</v>
      </c>
      <c r="V352" s="60">
        <f t="shared" si="111"/>
        <v>-3.2500927313230801E-2</v>
      </c>
      <c r="W352" s="46">
        <f t="shared" si="112"/>
        <v>-3.1322053665185278E-6</v>
      </c>
    </row>
    <row r="353" spans="12:23" ht="21" x14ac:dyDescent="0.4">
      <c r="L353" s="50">
        <f>($B55 * $N$328 + $C55 * $O$328 + $D55 * $P$328 + $E55 * $Q$328 + $F55 * $R$328 + $G55 * $S$328 + $H55 * $T$328 + $I55 * $U$328) * MAX($J$7:$J51)</f>
        <v>171.84800428200393</v>
      </c>
      <c r="M353" s="51">
        <f>(L353/MAX($J$7:$J51)) - $J55</f>
        <v>-0.70113390559651489</v>
      </c>
      <c r="N353" s="51">
        <f t="shared" si="103"/>
        <v>0.49158875357702264</v>
      </c>
      <c r="O353" s="52">
        <f t="shared" si="104"/>
        <v>-6.0968165704044772E-2</v>
      </c>
      <c r="P353" s="61">
        <f t="shared" si="105"/>
        <v>-5.2615461233264096E-5</v>
      </c>
      <c r="Q353" s="62">
        <f t="shared" si="106"/>
        <v>-3.9461595924948074E-5</v>
      </c>
      <c r="R353" s="62">
        <f t="shared" si="107"/>
        <v>-2.6215653559473837E-2</v>
      </c>
      <c r="S353" s="62">
        <f t="shared" si="108"/>
        <v>-1.4995406451480267E-3</v>
      </c>
      <c r="T353" s="62">
        <f t="shared" si="109"/>
        <v>-6.0968165704044772E-2</v>
      </c>
      <c r="U353" s="62">
        <f t="shared" si="110"/>
        <v>-2.5913114657382568E-3</v>
      </c>
      <c r="V353" s="62">
        <f t="shared" si="111"/>
        <v>-3.9632596173956182E-2</v>
      </c>
      <c r="W353" s="63">
        <f t="shared" si="112"/>
        <v>-4.4723142048274485E-6</v>
      </c>
    </row>
    <row r="354" spans="12:23" ht="21" x14ac:dyDescent="0.4">
      <c r="L354" s="38"/>
      <c r="M354" s="39"/>
      <c r="N354" s="39"/>
      <c r="O354" s="39"/>
      <c r="P354" s="21"/>
      <c r="Q354" s="21"/>
      <c r="R354" s="21"/>
      <c r="S354" s="21"/>
      <c r="T354" s="21"/>
      <c r="U354" s="21"/>
      <c r="V354" s="21"/>
      <c r="W354" s="26"/>
    </row>
    <row r="355" spans="12:23" ht="21" x14ac:dyDescent="0.4">
      <c r="L355" s="28" t="s">
        <v>31</v>
      </c>
      <c r="M355" s="21"/>
      <c r="N355" s="7" t="s">
        <v>23</v>
      </c>
      <c r="O355" s="21"/>
      <c r="P355" s="40" t="s">
        <v>26</v>
      </c>
      <c r="Q355" s="21"/>
      <c r="R355" s="21"/>
      <c r="S355" s="21"/>
      <c r="T355" s="21"/>
      <c r="U355" s="21"/>
      <c r="V355" s="21"/>
      <c r="W355" s="26"/>
    </row>
    <row r="356" spans="12:23" ht="21" x14ac:dyDescent="0.4">
      <c r="L356" s="53">
        <f>1 - ABS(SUM(M331:M353)) / 23</f>
        <v>0.88434810900586125</v>
      </c>
      <c r="M356" s="35"/>
      <c r="N356" s="54">
        <f>GEOMEAN(N331:N353)</f>
        <v>8.6882674203373755E-3</v>
      </c>
      <c r="O356" s="35"/>
      <c r="P356" s="55">
        <f t="shared" ref="P356:W356" si="113">SUM(P331:P353)</f>
        <v>-2.6622920551732569E-4</v>
      </c>
      <c r="Q356" s="55">
        <f t="shared" si="113"/>
        <v>-2.4454411018410665E-4</v>
      </c>
      <c r="R356" s="55">
        <f t="shared" si="113"/>
        <v>-0.1758900280315836</v>
      </c>
      <c r="S356" s="55">
        <f t="shared" si="113"/>
        <v>-1.0591753425102709E-2</v>
      </c>
      <c r="T356" s="55">
        <f t="shared" si="113"/>
        <v>-0.15122412143660918</v>
      </c>
      <c r="U356" s="55">
        <f t="shared" si="113"/>
        <v>-7.3198742089140498E-3</v>
      </c>
      <c r="V356" s="55">
        <f t="shared" si="113"/>
        <v>-0.18516451125768746</v>
      </c>
      <c r="W356" s="55">
        <f t="shared" si="113"/>
        <v>-2.7998958357534842E-5</v>
      </c>
    </row>
    <row r="357" spans="12:23" ht="21" x14ac:dyDescent="0.4"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</row>
    <row r="358" spans="12:23" ht="21" x14ac:dyDescent="0.3">
      <c r="L358" s="74" t="s">
        <v>41</v>
      </c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</row>
    <row r="359" spans="12:23" ht="21" x14ac:dyDescent="0.4">
      <c r="L359" s="27"/>
      <c r="M359" s="21"/>
      <c r="N359" s="64" t="s">
        <v>11</v>
      </c>
      <c r="O359" s="64" t="s">
        <v>12</v>
      </c>
      <c r="P359" s="64" t="s">
        <v>13</v>
      </c>
      <c r="Q359" s="64" t="s">
        <v>14</v>
      </c>
      <c r="R359" s="64" t="s">
        <v>15</v>
      </c>
      <c r="S359" s="64" t="s">
        <v>16</v>
      </c>
      <c r="T359" s="64" t="s">
        <v>17</v>
      </c>
      <c r="U359" s="64" t="s">
        <v>18</v>
      </c>
      <c r="V359" s="21"/>
      <c r="W359" s="26"/>
    </row>
    <row r="360" spans="12:23" ht="21" x14ac:dyDescent="0.4">
      <c r="L360" s="27"/>
      <c r="M360" s="21"/>
      <c r="N360" s="48">
        <f t="shared" ref="N360:U360" si="114">N328 - (P356*$M$5)</f>
        <v>0.21006423768485638</v>
      </c>
      <c r="O360" s="48">
        <f t="shared" si="114"/>
        <v>0.19005664224012847</v>
      </c>
      <c r="P360" s="48">
        <f t="shared" si="114"/>
        <v>0.1748482123348338</v>
      </c>
      <c r="Q360" s="48">
        <f t="shared" si="114"/>
        <v>7.3977445703682088E-3</v>
      </c>
      <c r="R360" s="48">
        <f t="shared" si="114"/>
        <v>5.1597417127900599E-2</v>
      </c>
      <c r="S360" s="48">
        <f t="shared" si="114"/>
        <v>2.1689025453688414E-2</v>
      </c>
      <c r="T360" s="48">
        <f t="shared" si="114"/>
        <v>0.27324401377941676</v>
      </c>
      <c r="U360" s="48">
        <f t="shared" si="114"/>
        <v>0.14000701540738505</v>
      </c>
      <c r="V360" s="21"/>
      <c r="W360" s="26"/>
    </row>
    <row r="361" spans="12:23" ht="21" x14ac:dyDescent="0.4">
      <c r="L361" s="27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6"/>
    </row>
    <row r="362" spans="12:23" ht="21" x14ac:dyDescent="0.4">
      <c r="L362" s="49" t="s">
        <v>21</v>
      </c>
      <c r="M362" s="49" t="s">
        <v>22</v>
      </c>
      <c r="N362" s="49" t="s">
        <v>27</v>
      </c>
      <c r="O362" s="49" t="s">
        <v>24</v>
      </c>
      <c r="P362" s="75" t="s">
        <v>48</v>
      </c>
      <c r="Q362" s="75"/>
      <c r="R362" s="75"/>
      <c r="S362" s="75"/>
      <c r="T362" s="75"/>
      <c r="U362" s="75"/>
      <c r="V362" s="75"/>
      <c r="W362" s="75"/>
    </row>
    <row r="363" spans="12:23" ht="21" x14ac:dyDescent="0.4">
      <c r="L363" s="50">
        <f>($B33 * $N$360 + $C33 * $O$360 + $D33 * $P$360 + $E33 * $Q$360 + $F33 * $R$360 + $G33 * $S$360 + $H33 * $T$360 + $I33 * $U$360) * MAX($J$7:$J29)</f>
        <v>171.61192959120805</v>
      </c>
      <c r="M363" s="51">
        <f>(L363/MAX($J$7:$J29)) - $J33</f>
        <v>0.18541205146297052</v>
      </c>
      <c r="N363" s="51">
        <f t="shared" ref="N363:N385" si="115">M363*M363</f>
        <v>3.4377628827707229E-2</v>
      </c>
      <c r="O363" s="52">
        <f t="shared" ref="O363:O385" si="116">2*M363/COUNT($B$7:$B$29)</f>
        <v>1.6122787083736566E-2</v>
      </c>
      <c r="P363" s="56">
        <f t="shared" ref="P363:P385" si="117">$O363*B33</f>
        <v>7.8917215289948931E-6</v>
      </c>
      <c r="Q363" s="57">
        <f t="shared" ref="Q363:Q385" si="118">$O363*C33</f>
        <v>7.8917215289948931E-6</v>
      </c>
      <c r="R363" s="57">
        <f t="shared" ref="R363:R385" si="119">$O363*D33</f>
        <v>1.5286264601663107E-2</v>
      </c>
      <c r="S363" s="57">
        <f t="shared" ref="S363:S385" si="120">$O363*E33</f>
        <v>2.3675164586984678E-4</v>
      </c>
      <c r="T363" s="57">
        <f t="shared" ref="T363:T385" si="121">$O363*F33</f>
        <v>1.6122787083736566E-2</v>
      </c>
      <c r="U363" s="57">
        <f t="shared" ref="U363:U385" si="122">$O363*G33</f>
        <v>3.7880263339175481E-4</v>
      </c>
      <c r="V363" s="57">
        <f t="shared" ref="V363:V385" si="123">$O363*H33</f>
        <v>4.7350329173969355E-3</v>
      </c>
      <c r="W363" s="58">
        <f t="shared" ref="W363:W385" si="124">$O363*I33</f>
        <v>2.2885992434085188E-6</v>
      </c>
    </row>
    <row r="364" spans="12:23" ht="21" x14ac:dyDescent="0.4">
      <c r="L364" s="50">
        <f>($B34 * $N$360 + $C34 * $O$360 + $D34 * $P$360 + $E34 * $Q$360 + $F34 * $R$360 + $G34 * $S$360 + $H34 * $T$360 + $I34 * $U$360) * MAX($J$7:$J30)</f>
        <v>215.25360023044627</v>
      </c>
      <c r="M364" s="51">
        <f>(L364/MAX($J$7:$J30)) - $J34</f>
        <v>0.22652800040077611</v>
      </c>
      <c r="N364" s="51">
        <f t="shared" si="115"/>
        <v>5.1314934965574023E-2</v>
      </c>
      <c r="O364" s="52">
        <f t="shared" si="116"/>
        <v>1.9698086991371835E-2</v>
      </c>
      <c r="P364" s="59">
        <f t="shared" si="117"/>
        <v>2.0328263148990539E-5</v>
      </c>
      <c r="Q364" s="60">
        <f t="shared" si="118"/>
        <v>1.016413157449527E-5</v>
      </c>
      <c r="R364" s="60">
        <f t="shared" si="119"/>
        <v>1.9698086991371835E-2</v>
      </c>
      <c r="S364" s="60">
        <f t="shared" si="120"/>
        <v>5.8951963132072567E-4</v>
      </c>
      <c r="T364" s="60">
        <f t="shared" si="121"/>
        <v>1.0743487074241503E-2</v>
      </c>
      <c r="U364" s="60">
        <f t="shared" si="122"/>
        <v>1.8295436834091488E-4</v>
      </c>
      <c r="V364" s="60">
        <f t="shared" si="123"/>
        <v>1.2298599205139277E-2</v>
      </c>
      <c r="W364" s="46">
        <f t="shared" si="124"/>
        <v>3.5574460510733449E-6</v>
      </c>
    </row>
    <row r="365" spans="12:23" ht="21" x14ac:dyDescent="0.4">
      <c r="L365" s="50">
        <f>($B35 * $N$360 + $C35 * $O$360 + $D35 * $P$360 + $E35 * $Q$360 + $F35 * $R$360 + $G35 * $S$360 + $H35 * $T$360 + $I35 * $U$360) * MAX($J$7:$J31)</f>
        <v>202.93729695273103</v>
      </c>
      <c r="M365" s="51">
        <f>(L365/MAX($J$7:$J31)) - $J35</f>
        <v>0.10945616861344529</v>
      </c>
      <c r="N365" s="51">
        <f t="shared" si="115"/>
        <v>1.1980652847534965E-2</v>
      </c>
      <c r="O365" s="52">
        <f t="shared" si="116"/>
        <v>9.5179277055169823E-3</v>
      </c>
      <c r="P365" s="59">
        <f t="shared" si="117"/>
        <v>4.90362066229623E-6</v>
      </c>
      <c r="Q365" s="60">
        <f t="shared" si="118"/>
        <v>4.90362066229623E-6</v>
      </c>
      <c r="R365" s="60">
        <f t="shared" si="119"/>
        <v>9.4541806369071325E-3</v>
      </c>
      <c r="S365" s="60">
        <f t="shared" si="120"/>
        <v>3.1873534304925491E-4</v>
      </c>
      <c r="T365" s="60">
        <f t="shared" si="121"/>
        <v>9.5179277055169823E-3</v>
      </c>
      <c r="U365" s="60">
        <f t="shared" si="122"/>
        <v>2.2066292980333035E-4</v>
      </c>
      <c r="V365" s="60">
        <f t="shared" si="123"/>
        <v>4.4132585960666073E-3</v>
      </c>
      <c r="W365" s="46">
        <f t="shared" si="124"/>
        <v>3.9208702403071094E-7</v>
      </c>
    </row>
    <row r="366" spans="12:23" ht="21" x14ac:dyDescent="0.4">
      <c r="L366" s="50">
        <f>($B36 * $N$360 + $C36 * $O$360 + $D36 * $P$360 + $E36 * $Q$360 + $F36 * $R$360 + $G36 * $S$360 + $H36 * $T$360 + $I36 * $U$360) * MAX($J$7:$J32)</f>
        <v>180.88493410398181</v>
      </c>
      <c r="M366" s="51">
        <f>(L366/MAX($J$7:$J32)) - $J36</f>
        <v>3.6495537572142245E-2</v>
      </c>
      <c r="N366" s="51">
        <f t="shared" si="115"/>
        <v>1.3319242626796462E-3</v>
      </c>
      <c r="O366" s="52">
        <f t="shared" si="116"/>
        <v>3.1735250062732388E-3</v>
      </c>
      <c r="P366" s="59">
        <f t="shared" si="117"/>
        <v>1.6333118920603393E-6</v>
      </c>
      <c r="Q366" s="60">
        <f t="shared" si="118"/>
        <v>1.6333118920603393E-6</v>
      </c>
      <c r="R366" s="60">
        <f t="shared" si="119"/>
        <v>3.1735250062732388E-3</v>
      </c>
      <c r="S366" s="60">
        <f t="shared" si="120"/>
        <v>1.8619755569487865E-4</v>
      </c>
      <c r="T366" s="60">
        <f t="shared" si="121"/>
        <v>2.2850033369924143E-3</v>
      </c>
      <c r="U366" s="60">
        <f t="shared" si="122"/>
        <v>1.4046482271718916E-4</v>
      </c>
      <c r="V366" s="60">
        <f t="shared" si="123"/>
        <v>1.1727179384993236E-3</v>
      </c>
      <c r="W366" s="46">
        <f t="shared" si="124"/>
        <v>2.4499678380905084E-7</v>
      </c>
    </row>
    <row r="367" spans="12:23" ht="21" x14ac:dyDescent="0.4">
      <c r="L367" s="50">
        <f>($B37 * $N$360 + $C37 * $O$360 + $D37 * $P$360 + $E37 * $Q$360 + $F37 * $R$360 + $G37 * $S$360 + $H37 * $T$360 + $I37 * $U$360) * MAX($J$7:$J33)</f>
        <v>177.65512382712427</v>
      </c>
      <c r="M367" s="51">
        <f>(L367/MAX($J$7:$J33)) - $J37</f>
        <v>3.0704563177607447E-2</v>
      </c>
      <c r="N367" s="51">
        <f t="shared" si="115"/>
        <v>9.4277019992768715E-4</v>
      </c>
      <c r="O367" s="52">
        <f t="shared" si="116"/>
        <v>2.6699620154441257E-3</v>
      </c>
      <c r="P367" s="59">
        <f t="shared" si="117"/>
        <v>2.6928512510782912E-6</v>
      </c>
      <c r="Q367" s="60">
        <f t="shared" si="118"/>
        <v>1.3464256255391456E-6</v>
      </c>
      <c r="R367" s="60">
        <f t="shared" si="119"/>
        <v>2.6699620154441257E-3</v>
      </c>
      <c r="S367" s="60">
        <f t="shared" si="120"/>
        <v>2.0465669508195014E-4</v>
      </c>
      <c r="T367" s="60">
        <f t="shared" si="121"/>
        <v>5.8704157273506755E-4</v>
      </c>
      <c r="U367" s="60">
        <f t="shared" si="122"/>
        <v>9.4249793787740178E-6</v>
      </c>
      <c r="V367" s="60">
        <f t="shared" si="123"/>
        <v>1.1902402529766047E-3</v>
      </c>
      <c r="W367" s="46">
        <f t="shared" si="124"/>
        <v>2.2888617440581663E-7</v>
      </c>
    </row>
    <row r="368" spans="12:23" ht="21" x14ac:dyDescent="0.4">
      <c r="L368" s="50">
        <f>($B38 * $N$360 + $C38 * $O$360 + $D38 * $P$360 + $E38 * $Q$360 + $F38 * $R$360 + $G38 * $S$360 + $H38 * $T$360 + $I38 * $U$360) * MAX($J$7:$J34)</f>
        <v>188.29398160588875</v>
      </c>
      <c r="M368" s="51">
        <f>(L368/MAX($J$7:$J34)) - $J38</f>
        <v>1.6163446271110882E-2</v>
      </c>
      <c r="N368" s="51">
        <f t="shared" si="115"/>
        <v>2.6125699535908825E-4</v>
      </c>
      <c r="O368" s="52">
        <f t="shared" si="116"/>
        <v>1.4055170670531202E-3</v>
      </c>
      <c r="P368" s="59">
        <f t="shared" si="117"/>
        <v>1.4168518821100002E-6</v>
      </c>
      <c r="Q368" s="60">
        <f t="shared" si="118"/>
        <v>7.0842594105500012E-7</v>
      </c>
      <c r="R368" s="60">
        <f t="shared" si="119"/>
        <v>1.4055170670531202E-3</v>
      </c>
      <c r="S368" s="60">
        <f t="shared" si="120"/>
        <v>4.179713052224501E-5</v>
      </c>
      <c r="T368" s="60">
        <f t="shared" si="121"/>
        <v>5.7949241978299008E-4</v>
      </c>
      <c r="U368" s="60">
        <f t="shared" si="122"/>
        <v>3.4004445170640004E-5</v>
      </c>
      <c r="V368" s="60">
        <f t="shared" si="123"/>
        <v>6.7017094023803011E-4</v>
      </c>
      <c r="W368" s="46">
        <f t="shared" si="124"/>
        <v>7.0842594105500009E-8</v>
      </c>
    </row>
    <row r="369" spans="12:23" ht="21" x14ac:dyDescent="0.4">
      <c r="L369" s="50">
        <f>($B39 * $N$360 + $C39 * $O$360 + $D39 * $P$360 + $E39 * $Q$360 + $F39 * $R$360 + $G39 * $S$360 + $H39 * $T$360 + $I39 * $U$360) * MAX($J$7:$J35)</f>
        <v>192.00928510132582</v>
      </c>
      <c r="M369" s="51">
        <f>(L369/MAX($J$7:$J35)) - $J39</f>
        <v>-4.6940373736824637E-2</v>
      </c>
      <c r="N369" s="51">
        <f t="shared" si="115"/>
        <v>2.2033986865527761E-3</v>
      </c>
      <c r="O369" s="52">
        <f t="shared" si="116"/>
        <v>-4.0817716292890988E-3</v>
      </c>
      <c r="P369" s="59">
        <f t="shared" si="117"/>
        <v>-5.1064699282182214E-6</v>
      </c>
      <c r="Q369" s="60">
        <f t="shared" si="118"/>
        <v>-3.4043132854788146E-6</v>
      </c>
      <c r="R369" s="60">
        <f t="shared" si="119"/>
        <v>-3.3158011400563655E-3</v>
      </c>
      <c r="S369" s="60">
        <f t="shared" si="120"/>
        <v>-1.1915096499175851E-5</v>
      </c>
      <c r="T369" s="60">
        <f t="shared" si="121"/>
        <v>-4.0817716292890988E-3</v>
      </c>
      <c r="U369" s="60">
        <f t="shared" si="122"/>
        <v>-2.6213212298186877E-4</v>
      </c>
      <c r="V369" s="60">
        <f t="shared" si="123"/>
        <v>-2.0681203209283799E-3</v>
      </c>
      <c r="W369" s="46">
        <f t="shared" si="124"/>
        <v>-4.0850196380160161E-7</v>
      </c>
    </row>
    <row r="370" spans="12:23" ht="21" x14ac:dyDescent="0.4">
      <c r="L370" s="50">
        <f>($B40 * $N$360 + $C40 * $O$360 + $D40 * $P$360 + $E40 * $Q$360 + $F40 * $R$360 + $G40 * $S$360 + $H40 * $T$360 + $I40 * $U$360) * MAX($J$7:$J36)</f>
        <v>215.8191568537319</v>
      </c>
      <c r="M370" s="51">
        <f>(L370/MAX($J$7:$J36)) - $J40</f>
        <v>-7.271031558727159E-3</v>
      </c>
      <c r="N370" s="51">
        <f t="shared" si="115"/>
        <v>5.2867899928006302E-5</v>
      </c>
      <c r="O370" s="52">
        <f t="shared" si="116"/>
        <v>-6.3226361380236168E-4</v>
      </c>
      <c r="P370" s="59">
        <f t="shared" si="117"/>
        <v>-6.5014253347286541E-7</v>
      </c>
      <c r="Q370" s="60">
        <f t="shared" si="118"/>
        <v>-3.250712667364327E-7</v>
      </c>
      <c r="R370" s="60">
        <f t="shared" si="119"/>
        <v>-6.3226361380236168E-4</v>
      </c>
      <c r="S370" s="60">
        <f t="shared" si="120"/>
        <v>-1.3327921936193743E-5</v>
      </c>
      <c r="T370" s="60">
        <f t="shared" si="121"/>
        <v>-2.015441853765883E-4</v>
      </c>
      <c r="U370" s="60">
        <f t="shared" si="122"/>
        <v>-4.5509977343100587E-6</v>
      </c>
      <c r="V370" s="60">
        <f t="shared" si="123"/>
        <v>-4.242180030910447E-4</v>
      </c>
      <c r="W370" s="46">
        <f t="shared" si="124"/>
        <v>-3.7383195674689762E-7</v>
      </c>
    </row>
    <row r="371" spans="12:23" ht="21" x14ac:dyDescent="0.4">
      <c r="L371" s="50">
        <f>($B41 * $N$360 + $C41 * $O$360 + $D41 * $P$360 + $E41 * $Q$360 + $F41 * $R$360 + $G41 * $S$360 + $H41 * $T$360 + $I41 * $U$360) * MAX($J$7:$J37)</f>
        <v>252.69049456624151</v>
      </c>
      <c r="M371" s="51">
        <f>(L371/MAX($J$7:$J37)) - $J41</f>
        <v>-7.4947920587103978E-3</v>
      </c>
      <c r="N371" s="51">
        <f t="shared" si="115"/>
        <v>5.6171908003308441E-5</v>
      </c>
      <c r="O371" s="52">
        <f t="shared" si="116"/>
        <v>-6.5172104858351283E-4</v>
      </c>
      <c r="P371" s="59">
        <f t="shared" si="117"/>
        <v>-6.4944798065123351E-7</v>
      </c>
      <c r="Q371" s="60">
        <f t="shared" si="118"/>
        <v>-3.2472399032561676E-7</v>
      </c>
      <c r="R371" s="60">
        <f t="shared" si="119"/>
        <v>-6.5172104858351283E-4</v>
      </c>
      <c r="S371" s="60">
        <f t="shared" si="120"/>
        <v>-5.1631114461773068E-5</v>
      </c>
      <c r="T371" s="60">
        <f t="shared" si="121"/>
        <v>-2.341259970247697E-4</v>
      </c>
      <c r="U371" s="60">
        <f t="shared" si="122"/>
        <v>-1.9483439419537007E-6</v>
      </c>
      <c r="V371" s="60">
        <f t="shared" si="123"/>
        <v>-5.8450318258611018E-4</v>
      </c>
      <c r="W371" s="46">
        <f t="shared" si="124"/>
        <v>-2.8250987158328654E-7</v>
      </c>
    </row>
    <row r="372" spans="12:23" ht="21" x14ac:dyDescent="0.4">
      <c r="L372" s="50">
        <f>($B42 * $N$360 + $C42 * $O$360 + $D42 * $P$360 + $E42 * $Q$360 + $F42 * $R$360 + $G42 * $S$360 + $H42 * $T$360 + $I42 * $U$360) * MAX($J$7:$J38)</f>
        <v>235.9498579924348</v>
      </c>
      <c r="M372" s="51">
        <f>(L372/MAX($J$7:$J38)) - $J42</f>
        <v>-5.7478507839243798E-2</v>
      </c>
      <c r="N372" s="51">
        <f t="shared" si="115"/>
        <v>3.3037788634260106E-3</v>
      </c>
      <c r="O372" s="52">
        <f t="shared" si="116"/>
        <v>-4.9981311164559823E-3</v>
      </c>
      <c r="P372" s="59">
        <f t="shared" si="117"/>
        <v>-6.6730722516101228E-6</v>
      </c>
      <c r="Q372" s="60">
        <f t="shared" si="118"/>
        <v>-4.4487148344067483E-6</v>
      </c>
      <c r="R372" s="60">
        <f t="shared" si="119"/>
        <v>-4.4954263401680199E-3</v>
      </c>
      <c r="S372" s="60">
        <f t="shared" si="120"/>
        <v>-6.6730722516101228E-6</v>
      </c>
      <c r="T372" s="60">
        <f t="shared" si="121"/>
        <v>-4.9981311164559823E-3</v>
      </c>
      <c r="U372" s="60">
        <f t="shared" si="122"/>
        <v>-2.2688445655474421E-4</v>
      </c>
      <c r="V372" s="60">
        <f t="shared" si="123"/>
        <v>-3.6590679512995506E-3</v>
      </c>
      <c r="W372" s="46">
        <f t="shared" si="124"/>
        <v>-1.9373765015770436E-7</v>
      </c>
    </row>
    <row r="373" spans="12:23" ht="21" x14ac:dyDescent="0.4">
      <c r="L373" s="50">
        <f>($B43 * $N$360 + $C43 * $O$360 + $D43 * $P$360 + $E43 * $Q$360 + $F43 * $R$360 + $G43 * $S$360 + $H43 * $T$360 + $I43 * $U$360) * MAX($J$7:$J39)</f>
        <v>196.72144724530759</v>
      </c>
      <c r="M373" s="51">
        <f>(L373/MAX($J$7:$J39)) - $J43</f>
        <v>-0.12691922218207374</v>
      </c>
      <c r="N373" s="51">
        <f t="shared" si="115"/>
        <v>1.61084889593026E-2</v>
      </c>
      <c r="O373" s="52">
        <f t="shared" si="116"/>
        <v>-1.1036454102789021E-2</v>
      </c>
      <c r="P373" s="59">
        <f t="shared" si="117"/>
        <v>-5.4962420830622614E-6</v>
      </c>
      <c r="Q373" s="60">
        <f t="shared" si="118"/>
        <v>-1.6488726249186784E-5</v>
      </c>
      <c r="R373" s="60">
        <f t="shared" si="119"/>
        <v>-1.1036454102789021E-2</v>
      </c>
      <c r="S373" s="60">
        <f t="shared" si="120"/>
        <v>-2.1984968332249046E-5</v>
      </c>
      <c r="T373" s="60">
        <f t="shared" si="121"/>
        <v>-5.4247909359824526E-3</v>
      </c>
      <c r="U373" s="60">
        <f t="shared" si="122"/>
        <v>-2.6931586207005082E-4</v>
      </c>
      <c r="V373" s="60">
        <f t="shared" si="123"/>
        <v>-5.6941067980525025E-3</v>
      </c>
      <c r="W373" s="46">
        <f t="shared" si="124"/>
        <v>-4.0275492950263403E-7</v>
      </c>
    </row>
    <row r="374" spans="12:23" ht="21" x14ac:dyDescent="0.4">
      <c r="L374" s="50">
        <f>($B44 * $N$360 + $C44 * $O$360 + $D44 * $P$360 + $E44 * $Q$360 + $F44 * $R$360 + $G44 * $S$360 + $H44 * $T$360 + $I44 * $U$360) * MAX($J$7:$J40)</f>
        <v>269.2586665807076</v>
      </c>
      <c r="M374" s="51">
        <f>(L374/MAX($J$7:$J40)) - $J44</f>
        <v>-1.289275511812904E-3</v>
      </c>
      <c r="N374" s="51">
        <f t="shared" si="115"/>
        <v>1.6622313453604257E-6</v>
      </c>
      <c r="O374" s="52">
        <f t="shared" si="116"/>
        <v>-1.121109140706873E-4</v>
      </c>
      <c r="P374" s="59">
        <f t="shared" si="117"/>
        <v>-2.280995199810525E-7</v>
      </c>
      <c r="Q374" s="60">
        <f t="shared" si="118"/>
        <v>-1.7107463998578936E-7</v>
      </c>
      <c r="R374" s="60">
        <f t="shared" si="119"/>
        <v>-1.121109140706873E-4</v>
      </c>
      <c r="S374" s="60">
        <f t="shared" si="120"/>
        <v>-6.2727367994789428E-7</v>
      </c>
      <c r="T374" s="60">
        <f t="shared" si="121"/>
        <v>-8.4282772632998884E-5</v>
      </c>
      <c r="U374" s="60">
        <f t="shared" si="122"/>
        <v>-1.82479615984842E-6</v>
      </c>
      <c r="V374" s="60">
        <f t="shared" si="123"/>
        <v>-1.0401338111135993E-4</v>
      </c>
      <c r="W374" s="46">
        <f t="shared" si="124"/>
        <v>-1.4256219998815781E-8</v>
      </c>
    </row>
    <row r="375" spans="12:23" ht="21" x14ac:dyDescent="0.4">
      <c r="L375" s="50">
        <f>($B45 * $N$360 + $C45 * $O$360 + $D45 * $P$360 + $E45 * $Q$360 + $F45 * $R$360 + $G45 * $S$360 + $H45 * $T$360 + $I45 * $U$360) * MAX($J$7:$J41)</f>
        <v>265.62730223083213</v>
      </c>
      <c r="M375" s="51">
        <f>(L375/MAX($J$7:$J41)) - $J45</f>
        <v>-5.9604691772465856E-2</v>
      </c>
      <c r="N375" s="51">
        <f t="shared" si="115"/>
        <v>3.5527192812906589E-3</v>
      </c>
      <c r="O375" s="52">
        <f t="shared" si="116"/>
        <v>-5.1830166758665966E-3</v>
      </c>
      <c r="P375" s="59">
        <f t="shared" si="117"/>
        <v>-7.7474090820128498E-6</v>
      </c>
      <c r="Q375" s="60">
        <f t="shared" si="118"/>
        <v>-7.7474090820128498E-6</v>
      </c>
      <c r="R375" s="60">
        <f t="shared" si="119"/>
        <v>-5.1830166758665966E-3</v>
      </c>
      <c r="S375" s="60">
        <f t="shared" si="120"/>
        <v>-2.7632425725845829E-4</v>
      </c>
      <c r="T375" s="60">
        <f t="shared" si="121"/>
        <v>-3.2694066326094226E-3</v>
      </c>
      <c r="U375" s="60">
        <f t="shared" si="122"/>
        <v>-1.4461830286423988E-4</v>
      </c>
      <c r="V375" s="60">
        <f t="shared" si="123"/>
        <v>-4.7982286914599586E-3</v>
      </c>
      <c r="W375" s="46">
        <f t="shared" si="124"/>
        <v>-3.356736319433483E-7</v>
      </c>
    </row>
    <row r="376" spans="12:23" ht="21" x14ac:dyDescent="0.4">
      <c r="L376" s="50">
        <f>($B46 * $N$360 + $C46 * $O$360 + $D46 * $P$360 + $E46 * $Q$360 + $F46 * $R$360 + $G46 * $S$360 + $H46 * $T$360 + $I46 * $U$360) * MAX($J$7:$J42)</f>
        <v>235.11520240885804</v>
      </c>
      <c r="M376" s="51">
        <f>(L376/MAX($J$7:$J42)) - $J46</f>
        <v>-0.11284312624546428</v>
      </c>
      <c r="N376" s="51">
        <f t="shared" si="115"/>
        <v>1.2733571140849789E-2</v>
      </c>
      <c r="O376" s="52">
        <f t="shared" si="116"/>
        <v>-9.8124457604751546E-3</v>
      </c>
      <c r="P376" s="59">
        <f t="shared" si="117"/>
        <v>-1.4973213266238791E-5</v>
      </c>
      <c r="Q376" s="60">
        <f t="shared" si="118"/>
        <v>-9.9821421774925273E-6</v>
      </c>
      <c r="R376" s="60">
        <f t="shared" si="119"/>
        <v>-9.8124457604751546E-3</v>
      </c>
      <c r="S376" s="60">
        <f t="shared" si="120"/>
        <v>-1.0481249286367153E-4</v>
      </c>
      <c r="T376" s="60">
        <f t="shared" si="121"/>
        <v>-7.3268923582795152E-3</v>
      </c>
      <c r="U376" s="60">
        <f t="shared" si="122"/>
        <v>-1.4973213266238793E-4</v>
      </c>
      <c r="V376" s="60">
        <f t="shared" si="123"/>
        <v>-6.9874995242447686E-3</v>
      </c>
      <c r="W376" s="46">
        <f t="shared" si="124"/>
        <v>-1.2477677721865659E-6</v>
      </c>
    </row>
    <row r="377" spans="12:23" ht="21" x14ac:dyDescent="0.4">
      <c r="L377" s="50">
        <f>($B47 * $N$360 + $C47 * $O$360 + $D47 * $P$360 + $E47 * $Q$360 + $F47 * $R$360 + $G47 * $S$360 + $H47 * $T$360 + $I47 * $U$360) * MAX($J$7:$J43)</f>
        <v>267.83724246992972</v>
      </c>
      <c r="M377" s="51">
        <f>(L377/MAX($J$7:$J43)) - $J47</f>
        <v>-0.10809175222620915</v>
      </c>
      <c r="N377" s="51">
        <f t="shared" si="115"/>
        <v>1.168382689933219E-2</v>
      </c>
      <c r="O377" s="52">
        <f t="shared" si="116"/>
        <v>-9.3992828022790558E-3</v>
      </c>
      <c r="P377" s="59">
        <f t="shared" si="117"/>
        <v>-1.7333854868195585E-5</v>
      </c>
      <c r="Q377" s="60">
        <f t="shared" si="118"/>
        <v>-8.6669274340977927E-6</v>
      </c>
      <c r="R377" s="60">
        <f t="shared" si="119"/>
        <v>-8.7232624624194281E-3</v>
      </c>
      <c r="S377" s="60">
        <f t="shared" si="120"/>
        <v>-4.3334637170488963E-6</v>
      </c>
      <c r="T377" s="60">
        <f t="shared" si="121"/>
        <v>-5.2824922710826049E-3</v>
      </c>
      <c r="U377" s="60">
        <f t="shared" si="122"/>
        <v>-3.0767592391047166E-4</v>
      </c>
      <c r="V377" s="60">
        <f t="shared" si="123"/>
        <v>-9.3992828022790558E-3</v>
      </c>
      <c r="W377" s="46">
        <f t="shared" si="124"/>
        <v>-8.6669274340977933E-7</v>
      </c>
    </row>
    <row r="378" spans="12:23" ht="21" x14ac:dyDescent="0.4">
      <c r="L378" s="50">
        <f>($B48 * $N$360 + $C48 * $O$360 + $D48 * $P$360 + $E48 * $Q$360 + $F48 * $R$360 + $G48 * $S$360 + $H48 * $T$360 + $I48 * $U$360) * MAX($J$7:$J44)</f>
        <v>209.89730409423964</v>
      </c>
      <c r="M378" s="51">
        <f>(L378/MAX($J$7:$J44)) - $J48</f>
        <v>-0.24348294940132231</v>
      </c>
      <c r="N378" s="51">
        <f t="shared" si="115"/>
        <v>5.9283946649166884E-2</v>
      </c>
      <c r="O378" s="52">
        <f t="shared" si="116"/>
        <v>-2.1172430382723678E-2</v>
      </c>
      <c r="P378" s="59">
        <f t="shared" si="117"/>
        <v>-5.2329289131793563E-6</v>
      </c>
      <c r="Q378" s="60">
        <f t="shared" si="118"/>
        <v>-1.5698786739538071E-5</v>
      </c>
      <c r="R378" s="60">
        <f t="shared" si="119"/>
        <v>-1.0251307740918361E-2</v>
      </c>
      <c r="S378" s="60">
        <f t="shared" si="120"/>
        <v>-2.6164644565896787E-5</v>
      </c>
      <c r="T378" s="60">
        <f t="shared" si="121"/>
        <v>-2.8153157552904939E-3</v>
      </c>
      <c r="U378" s="60">
        <f t="shared" si="122"/>
        <v>-5.7562218044972928E-5</v>
      </c>
      <c r="V378" s="60">
        <f t="shared" si="123"/>
        <v>-2.1172430382723678E-2</v>
      </c>
      <c r="W378" s="46">
        <f t="shared" si="124"/>
        <v>-2.19783014353533E-6</v>
      </c>
    </row>
    <row r="379" spans="12:23" ht="21" x14ac:dyDescent="0.4">
      <c r="L379" s="50">
        <f>($B49 * $N$360 + $C49 * $O$360 + $D49 * $P$360 + $E49 * $Q$360 + $F49 * $R$360 + $G49 * $S$360 + $H49 * $T$360 + $I49 * $U$360) * MAX($J$7:$J45)</f>
        <v>227.66722444774103</v>
      </c>
      <c r="M379" s="51">
        <f>(L379/MAX($J$7:$J45)) - $J49</f>
        <v>-0.21275265313436348</v>
      </c>
      <c r="N379" s="51">
        <f t="shared" si="115"/>
        <v>4.526369141571078E-2</v>
      </c>
      <c r="O379" s="52">
        <f t="shared" si="116"/>
        <v>-1.8500230707335953E-2</v>
      </c>
      <c r="P379" s="59">
        <f t="shared" si="117"/>
        <v>-2.6229060549153056E-5</v>
      </c>
      <c r="Q379" s="60">
        <f t="shared" si="118"/>
        <v>-1.7486040366102037E-5</v>
      </c>
      <c r="R379" s="60">
        <f t="shared" si="119"/>
        <v>-1.6804084791824055E-2</v>
      </c>
      <c r="S379" s="60">
        <f t="shared" si="120"/>
        <v>-5.2458121098306111E-5</v>
      </c>
      <c r="T379" s="60">
        <f t="shared" si="121"/>
        <v>-1.8500230707335953E-2</v>
      </c>
      <c r="U379" s="60">
        <f t="shared" si="122"/>
        <v>-1.1890507448949384E-3</v>
      </c>
      <c r="V379" s="60">
        <f t="shared" si="123"/>
        <v>-1.2432574700298547E-2</v>
      </c>
      <c r="W379" s="46">
        <f t="shared" si="124"/>
        <v>-1.2239425407769767E-6</v>
      </c>
    </row>
    <row r="380" spans="12:23" ht="21" x14ac:dyDescent="0.4">
      <c r="L380" s="50">
        <f>($B50 * $N$360 + $C50 * $O$360 + $D50 * $P$360 + $E50 * $Q$360 + $F50 * $R$360 + $G50 * $S$360 + $H50 * $T$360 + $I50 * $U$360) * MAX($J$7:$J46)</f>
        <v>197.63992740572237</v>
      </c>
      <c r="M380" s="51">
        <f>(L380/MAX($J$7:$J46)) - $J50</f>
        <v>-0.26497403929439589</v>
      </c>
      <c r="N380" s="51">
        <f t="shared" si="115"/>
        <v>7.0211241499988059E-2</v>
      </c>
      <c r="O380" s="52">
        <f t="shared" si="116"/>
        <v>-2.3041220808208338E-2</v>
      </c>
      <c r="P380" s="59">
        <f t="shared" si="117"/>
        <v>-1.1731782488904448E-5</v>
      </c>
      <c r="Q380" s="60">
        <f t="shared" si="118"/>
        <v>-1.1731782488904448E-5</v>
      </c>
      <c r="R380" s="60">
        <f t="shared" si="119"/>
        <v>-2.3041220808208338E-2</v>
      </c>
      <c r="S380" s="60">
        <f t="shared" si="120"/>
        <v>-1.8301580682690941E-3</v>
      </c>
      <c r="T380" s="60">
        <f t="shared" si="121"/>
        <v>-2.3346247152919854E-3</v>
      </c>
      <c r="U380" s="60">
        <f t="shared" si="122"/>
        <v>0</v>
      </c>
      <c r="V380" s="60">
        <f t="shared" si="123"/>
        <v>-1.3726185512018204E-2</v>
      </c>
      <c r="W380" s="46">
        <f t="shared" si="124"/>
        <v>-1.2553007263127762E-5</v>
      </c>
    </row>
    <row r="381" spans="12:23" ht="21" x14ac:dyDescent="0.4">
      <c r="L381" s="50">
        <f>($B51 * $N$360 + $C51 * $O$360 + $D51 * $P$360 + $E51 * $Q$360 + $F51 * $R$360 + $G51 * $S$360 + $H51 * $T$360 + $I51 * $U$360) * MAX($J$7:$J47)</f>
        <v>208.16582700421802</v>
      </c>
      <c r="M381" s="51">
        <f>(L381/MAX($J$7:$J47)) - $J51</f>
        <v>-0.26232030086222952</v>
      </c>
      <c r="N381" s="51">
        <f t="shared" si="115"/>
        <v>6.8811940244450615E-2</v>
      </c>
      <c r="O381" s="52">
        <f t="shared" si="116"/>
        <v>-2.2810460944541696E-2</v>
      </c>
      <c r="P381" s="59">
        <f t="shared" si="117"/>
        <v>-2.297125976288187E-5</v>
      </c>
      <c r="Q381" s="60">
        <f t="shared" si="118"/>
        <v>-2.297125976288187E-5</v>
      </c>
      <c r="R381" s="60">
        <f t="shared" si="119"/>
        <v>-2.2810460944541696E-2</v>
      </c>
      <c r="S381" s="60">
        <f t="shared" si="120"/>
        <v>-3.4456889644322803E-3</v>
      </c>
      <c r="T381" s="60">
        <f t="shared" si="121"/>
        <v>-6.7535503702872693E-3</v>
      </c>
      <c r="U381" s="60">
        <f t="shared" si="122"/>
        <v>-1.8377007810305496E-4</v>
      </c>
      <c r="V381" s="60">
        <f t="shared" si="123"/>
        <v>-1.4207724163342436E-2</v>
      </c>
      <c r="W381" s="46">
        <f t="shared" si="124"/>
        <v>-2.4118240708342565E-6</v>
      </c>
    </row>
    <row r="382" spans="12:23" ht="21" x14ac:dyDescent="0.4">
      <c r="L382" s="50">
        <f>($B52 * $N$360 + $C52 * $O$360 + $D52 * $P$360 + $E52 * $Q$360 + $F52 * $R$360 + $G52 * $S$360 + $H52 * $T$360 + $I52 * $U$360) * MAX($J$7:$J48)</f>
        <v>271.90346101669314</v>
      </c>
      <c r="M382" s="51">
        <f>(L382/MAX($J$7:$J48)) - $J52</f>
        <v>-0.16190702431879456</v>
      </c>
      <c r="N382" s="51">
        <f t="shared" si="115"/>
        <v>2.6213884523766731E-2</v>
      </c>
      <c r="O382" s="52">
        <f t="shared" si="116"/>
        <v>-1.4078871679895178E-2</v>
      </c>
      <c r="P382" s="59">
        <f t="shared" si="117"/>
        <v>-2.6816898437895578E-5</v>
      </c>
      <c r="Q382" s="60">
        <f t="shared" si="118"/>
        <v>-1.3408449218947789E-5</v>
      </c>
      <c r="R382" s="60">
        <f t="shared" si="119"/>
        <v>-1.3227435154491993E-2</v>
      </c>
      <c r="S382" s="60">
        <f t="shared" si="120"/>
        <v>-2.2794363672211238E-4</v>
      </c>
      <c r="T382" s="60">
        <f t="shared" si="121"/>
        <v>-9.3255764317781865E-3</v>
      </c>
      <c r="U382" s="60">
        <f t="shared" si="122"/>
        <v>-3.0169010742632523E-4</v>
      </c>
      <c r="V382" s="60">
        <f t="shared" si="123"/>
        <v>-1.4078871679895178E-2</v>
      </c>
      <c r="W382" s="46">
        <f t="shared" si="124"/>
        <v>-1.4781306967260625E-6</v>
      </c>
    </row>
    <row r="383" spans="12:23" ht="21" x14ac:dyDescent="0.4">
      <c r="L383" s="50">
        <f>($B53 * $N$360 + $C53 * $O$360 + $D53 * $P$360 + $E53 * $Q$360 + $F53 * $R$360 + $G53 * $S$360 + $H53 * $T$360 + $I53 * $U$360) * MAX($J$7:$J49)</f>
        <v>220.57318392653252</v>
      </c>
      <c r="M383" s="51">
        <f>(L383/MAX($J$7:$J49)) - $J53</f>
        <v>-0.35552489751907385</v>
      </c>
      <c r="N383" s="51">
        <f t="shared" si="115"/>
        <v>0.12639795275594795</v>
      </c>
      <c r="O383" s="52">
        <f t="shared" si="116"/>
        <v>-3.0915208479919465E-2</v>
      </c>
      <c r="P383" s="59">
        <f t="shared" si="117"/>
        <v>-3.0639453399325533E-5</v>
      </c>
      <c r="Q383" s="60">
        <f t="shared" si="118"/>
        <v>-4.5959180098988299E-5</v>
      </c>
      <c r="R383" s="60">
        <f t="shared" si="119"/>
        <v>-3.0915208479919465E-2</v>
      </c>
      <c r="S383" s="60">
        <f t="shared" si="120"/>
        <v>-1.6085713034645907E-3</v>
      </c>
      <c r="T383" s="60">
        <f t="shared" si="121"/>
        <v>-2.5461385774839519E-2</v>
      </c>
      <c r="U383" s="60">
        <f t="shared" si="122"/>
        <v>-1.0417414155770681E-3</v>
      </c>
      <c r="V383" s="60">
        <f t="shared" si="123"/>
        <v>-1.8628787666789926E-2</v>
      </c>
      <c r="W383" s="46">
        <f t="shared" si="124"/>
        <v>-1.1750047498524634E-6</v>
      </c>
    </row>
    <row r="384" spans="12:23" ht="21" x14ac:dyDescent="0.4">
      <c r="L384" s="50">
        <f>($B54 * $N$360 + $C54 * $O$360 + $D54 * $P$360 + $E54 * $Q$360 + $F54 * $R$360 + $G54 * $S$360 + $H54 * $T$360 + $I54 * $U$360) * MAX($J$7:$J50)</f>
        <v>264.75355835079012</v>
      </c>
      <c r="M384" s="51">
        <f>(L384/MAX($J$7:$J50)) - $J54</f>
        <v>-0.36477642025949542</v>
      </c>
      <c r="N384" s="51">
        <f t="shared" si="115"/>
        <v>0.13306183677733202</v>
      </c>
      <c r="O384" s="52">
        <f t="shared" si="116"/>
        <v>-3.1719688718216996E-2</v>
      </c>
      <c r="P384" s="59">
        <f t="shared" si="117"/>
        <v>-5.2888184607281358E-5</v>
      </c>
      <c r="Q384" s="60">
        <f t="shared" si="118"/>
        <v>-3.966613845546102E-5</v>
      </c>
      <c r="R384" s="60">
        <f t="shared" si="119"/>
        <v>-2.6377982072881577E-2</v>
      </c>
      <c r="S384" s="60">
        <f t="shared" si="120"/>
        <v>-2.4725226303904035E-3</v>
      </c>
      <c r="T384" s="60">
        <f t="shared" si="121"/>
        <v>-2.447400742701945E-2</v>
      </c>
      <c r="U384" s="60">
        <f t="shared" si="122"/>
        <v>-1.1767621075120102E-3</v>
      </c>
      <c r="V384" s="60">
        <f t="shared" si="123"/>
        <v>-3.1719688718216996E-2</v>
      </c>
      <c r="W384" s="46">
        <f t="shared" si="124"/>
        <v>-3.0569152156791241E-6</v>
      </c>
    </row>
    <row r="385" spans="12:23" ht="21" x14ac:dyDescent="0.4">
      <c r="L385" s="50">
        <f>($B55 * $N$360 + $C55 * $O$360 + $D55 * $P$360 + $E55 * $Q$360 + $F55 * $R$360 + $G55 * $S$360 + $H55 * $T$360 + $I55 * $U$360) * MAX($J$7:$J51)</f>
        <v>175.84763377924659</v>
      </c>
      <c r="M385" s="51">
        <f>(L385/MAX($J$7:$J51)) - $J55</f>
        <v>-0.69417802821000585</v>
      </c>
      <c r="N385" s="51">
        <f t="shared" si="115"/>
        <v>0.48188313484953166</v>
      </c>
      <c r="O385" s="52">
        <f t="shared" si="116"/>
        <v>-6.0363306800870077E-2</v>
      </c>
      <c r="P385" s="61">
        <f t="shared" si="117"/>
        <v>-5.2093468652315059E-5</v>
      </c>
      <c r="Q385" s="62">
        <f t="shared" si="118"/>
        <v>-3.9070101489236296E-5</v>
      </c>
      <c r="R385" s="62">
        <f t="shared" si="119"/>
        <v>-2.595557075601598E-2</v>
      </c>
      <c r="S385" s="62">
        <f t="shared" si="120"/>
        <v>-1.4846638565909791E-3</v>
      </c>
      <c r="T385" s="62">
        <f t="shared" si="121"/>
        <v>-6.0363306800870077E-2</v>
      </c>
      <c r="U385" s="62">
        <f t="shared" si="122"/>
        <v>-2.5656033311265165E-3</v>
      </c>
      <c r="V385" s="62">
        <f t="shared" si="123"/>
        <v>-3.9239405262356322E-2</v>
      </c>
      <c r="W385" s="63">
        <f t="shared" si="124"/>
        <v>-4.4279448354467808E-6</v>
      </c>
    </row>
    <row r="386" spans="12:23" ht="21" x14ac:dyDescent="0.4">
      <c r="L386" s="38"/>
      <c r="M386" s="39"/>
      <c r="N386" s="39"/>
      <c r="O386" s="39"/>
      <c r="P386" s="21"/>
      <c r="Q386" s="21"/>
      <c r="R386" s="21"/>
      <c r="S386" s="21"/>
      <c r="T386" s="21"/>
      <c r="U386" s="21"/>
      <c r="V386" s="21"/>
      <c r="W386" s="26"/>
    </row>
    <row r="387" spans="12:23" ht="21" x14ac:dyDescent="0.4">
      <c r="L387" s="28" t="s">
        <v>31</v>
      </c>
      <c r="M387" s="21"/>
      <c r="N387" s="7" t="s">
        <v>23</v>
      </c>
      <c r="O387" s="21"/>
      <c r="P387" s="40" t="s">
        <v>26</v>
      </c>
      <c r="Q387" s="21"/>
      <c r="R387" s="21"/>
      <c r="S387" s="21"/>
      <c r="T387" s="21"/>
      <c r="U387" s="21"/>
      <c r="V387" s="21"/>
      <c r="W387" s="26"/>
    </row>
    <row r="388" spans="12:23" ht="21" x14ac:dyDescent="0.4">
      <c r="L388" s="53">
        <f>1 - ABS(SUM(M363:M385)) / 23</f>
        <v>0.89203959484203654</v>
      </c>
      <c r="M388" s="35"/>
      <c r="N388" s="54">
        <f>GEOMEAN(N363:N385)</f>
        <v>6.5454675303372361E-3</v>
      </c>
      <c r="O388" s="35"/>
      <c r="P388" s="55">
        <f t="shared" ref="P388:W388" si="125">SUM(P363:P385)</f>
        <v>-2.4859436795884892E-4</v>
      </c>
      <c r="Q388" s="55">
        <f t="shared" si="125"/>
        <v>-2.3090320435534229E-4</v>
      </c>
      <c r="R388" s="55">
        <f t="shared" si="125"/>
        <v>-0.16165823648832006</v>
      </c>
      <c r="S388" s="55">
        <f t="shared" si="125"/>
        <v>-1.0062142884994889E-2</v>
      </c>
      <c r="T388" s="55">
        <f t="shared" si="125"/>
        <v>-0.14109569668844085</v>
      </c>
      <c r="U388" s="55">
        <f t="shared" si="125"/>
        <v>-6.9185487627621582E-3</v>
      </c>
      <c r="V388" s="55">
        <f t="shared" si="125"/>
        <v>-0.17444468889037723</v>
      </c>
      <c r="W388" s="55">
        <f t="shared" si="125"/>
        <v>-2.5867468384476449E-5</v>
      </c>
    </row>
  </sheetData>
  <sheetProtection selectLockedCells="1"/>
  <mergeCells count="24">
    <mergeCell ref="P170:W170"/>
    <mergeCell ref="P138:W138"/>
    <mergeCell ref="P106:W106"/>
    <mergeCell ref="P74:W74"/>
    <mergeCell ref="P362:W362"/>
    <mergeCell ref="P330:W330"/>
    <mergeCell ref="P298:W298"/>
    <mergeCell ref="P266:W266"/>
    <mergeCell ref="P234:W234"/>
    <mergeCell ref="L358:W358"/>
    <mergeCell ref="L198:W198"/>
    <mergeCell ref="L230:W230"/>
    <mergeCell ref="L262:W262"/>
    <mergeCell ref="L294:W294"/>
    <mergeCell ref="L326:W326"/>
    <mergeCell ref="P202:W202"/>
    <mergeCell ref="B5:J5"/>
    <mergeCell ref="B31:J31"/>
    <mergeCell ref="L134:W134"/>
    <mergeCell ref="L166:W166"/>
    <mergeCell ref="B59:J59"/>
    <mergeCell ref="B67:J67"/>
    <mergeCell ref="L70:W70"/>
    <mergeCell ref="L102:W102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FB98-DE71-4294-8454-F7EC9B378FA0}">
  <dimension ref="A1"/>
  <sheetViews>
    <sheetView workbookViewId="0">
      <selection activeCell="B2" sqref="B2:M25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Chivington</dc:creator>
  <cp:lastModifiedBy>Johnathan Chivington</cp:lastModifiedBy>
  <dcterms:created xsi:type="dcterms:W3CDTF">2023-01-12T11:31:53Z</dcterms:created>
  <dcterms:modified xsi:type="dcterms:W3CDTF">2023-01-15T01:52:40Z</dcterms:modified>
</cp:coreProperties>
</file>