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iv\Documents\Development\ML\Excel-Net\"/>
    </mc:Choice>
  </mc:AlternateContent>
  <xr:revisionPtr revIDLastSave="0" documentId="13_ncr:1_{39D2AFE7-018A-4233-AD25-CAA536266199}" xr6:coauthVersionLast="47" xr6:coauthVersionMax="47" xr10:uidLastSave="{00000000-0000-0000-0000-000000000000}"/>
  <bookViews>
    <workbookView xWindow="-108" yWindow="-108" windowWidth="23256" windowHeight="12456" xr2:uid="{2781562B-16EF-496E-9C5F-5DDDC32CAD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1" i="1" l="1"/>
  <c r="J72" i="1"/>
  <c r="J70" i="1"/>
  <c r="J69" i="1"/>
  <c r="J73" i="1"/>
  <c r="I69" i="1"/>
  <c r="H69" i="1"/>
  <c r="G69" i="1"/>
  <c r="F69" i="1"/>
  <c r="E69" i="1"/>
  <c r="D69" i="1"/>
  <c r="C69" i="1"/>
  <c r="B69" i="1"/>
  <c r="I70" i="1"/>
  <c r="H70" i="1"/>
  <c r="G70" i="1"/>
  <c r="F70" i="1"/>
  <c r="E70" i="1"/>
  <c r="D70" i="1"/>
  <c r="C70" i="1"/>
  <c r="B70" i="1"/>
  <c r="I72" i="1"/>
  <c r="H72" i="1"/>
  <c r="G72" i="1"/>
  <c r="F72" i="1"/>
  <c r="E72" i="1"/>
  <c r="D72" i="1"/>
  <c r="C72" i="1"/>
  <c r="B72" i="1"/>
  <c r="I71" i="1"/>
  <c r="H71" i="1"/>
  <c r="G71" i="1"/>
  <c r="F71" i="1"/>
  <c r="E71" i="1"/>
  <c r="D71" i="1"/>
  <c r="C71" i="1"/>
  <c r="B71" i="1"/>
  <c r="I73" i="1"/>
  <c r="H73" i="1"/>
  <c r="G73" i="1"/>
  <c r="F73" i="1"/>
  <c r="E73" i="1"/>
  <c r="D73" i="1"/>
  <c r="C73" i="1"/>
  <c r="B73" i="1"/>
  <c r="B33" i="1"/>
  <c r="C33" i="1"/>
  <c r="D33" i="1"/>
  <c r="E33" i="1"/>
  <c r="F33" i="1"/>
  <c r="G33" i="1"/>
  <c r="H33" i="1"/>
  <c r="I33" i="1"/>
  <c r="B38" i="1"/>
  <c r="C38" i="1"/>
  <c r="D38" i="1"/>
  <c r="E38" i="1"/>
  <c r="F38" i="1"/>
  <c r="G38" i="1"/>
  <c r="H38" i="1"/>
  <c r="I38" i="1"/>
  <c r="B34" i="1"/>
  <c r="C34" i="1"/>
  <c r="D34" i="1"/>
  <c r="E34" i="1"/>
  <c r="F34" i="1"/>
  <c r="G34" i="1"/>
  <c r="H34" i="1"/>
  <c r="I34" i="1"/>
  <c r="B35" i="1"/>
  <c r="C35" i="1"/>
  <c r="D35" i="1"/>
  <c r="E35" i="1"/>
  <c r="F35" i="1"/>
  <c r="G35" i="1"/>
  <c r="H35" i="1"/>
  <c r="I35" i="1"/>
  <c r="B37" i="1"/>
  <c r="C37" i="1"/>
  <c r="D37" i="1"/>
  <c r="E37" i="1"/>
  <c r="F37" i="1"/>
  <c r="G37" i="1"/>
  <c r="H37" i="1"/>
  <c r="I37" i="1"/>
  <c r="B41" i="1"/>
  <c r="C41" i="1"/>
  <c r="D41" i="1"/>
  <c r="E41" i="1"/>
  <c r="F41" i="1"/>
  <c r="G41" i="1"/>
  <c r="H41" i="1"/>
  <c r="I41" i="1"/>
  <c r="B44" i="1"/>
  <c r="C44" i="1"/>
  <c r="D44" i="1"/>
  <c r="E44" i="1"/>
  <c r="F44" i="1"/>
  <c r="G44" i="1"/>
  <c r="H44" i="1"/>
  <c r="I44" i="1"/>
  <c r="B45" i="1"/>
  <c r="C45" i="1"/>
  <c r="D45" i="1"/>
  <c r="E45" i="1"/>
  <c r="F45" i="1"/>
  <c r="G45" i="1"/>
  <c r="H45" i="1"/>
  <c r="I45" i="1"/>
  <c r="B42" i="1"/>
  <c r="C42" i="1"/>
  <c r="D42" i="1"/>
  <c r="E42" i="1"/>
  <c r="F42" i="1"/>
  <c r="G42" i="1"/>
  <c r="H42" i="1"/>
  <c r="I42" i="1"/>
  <c r="B46" i="1"/>
  <c r="C46" i="1"/>
  <c r="D46" i="1"/>
  <c r="E46" i="1"/>
  <c r="F46" i="1"/>
  <c r="G46" i="1"/>
  <c r="H46" i="1"/>
  <c r="I46" i="1"/>
  <c r="B43" i="1"/>
  <c r="C43" i="1"/>
  <c r="D43" i="1"/>
  <c r="E43" i="1"/>
  <c r="F43" i="1"/>
  <c r="G43" i="1"/>
  <c r="H43" i="1"/>
  <c r="I43" i="1"/>
  <c r="B40" i="1"/>
  <c r="C40" i="1"/>
  <c r="D40" i="1"/>
  <c r="E40" i="1"/>
  <c r="F40" i="1"/>
  <c r="G40" i="1"/>
  <c r="H40" i="1"/>
  <c r="I40" i="1"/>
  <c r="B51" i="1"/>
  <c r="C51" i="1"/>
  <c r="D51" i="1"/>
  <c r="E51" i="1"/>
  <c r="F51" i="1"/>
  <c r="G51" i="1"/>
  <c r="H51" i="1"/>
  <c r="I51" i="1"/>
  <c r="B50" i="1"/>
  <c r="C50" i="1"/>
  <c r="D50" i="1"/>
  <c r="E50" i="1"/>
  <c r="F50" i="1"/>
  <c r="G50" i="1"/>
  <c r="H50" i="1"/>
  <c r="I50" i="1"/>
  <c r="B48" i="1"/>
  <c r="C48" i="1"/>
  <c r="D48" i="1"/>
  <c r="E48" i="1"/>
  <c r="F48" i="1"/>
  <c r="G48" i="1"/>
  <c r="H48" i="1"/>
  <c r="I48" i="1"/>
  <c r="B49" i="1"/>
  <c r="C49" i="1"/>
  <c r="D49" i="1"/>
  <c r="E49" i="1"/>
  <c r="F49" i="1"/>
  <c r="G49" i="1"/>
  <c r="H49" i="1"/>
  <c r="I49" i="1"/>
  <c r="B47" i="1"/>
  <c r="C47" i="1"/>
  <c r="D47" i="1"/>
  <c r="E47" i="1"/>
  <c r="F47" i="1"/>
  <c r="G47" i="1"/>
  <c r="H47" i="1"/>
  <c r="I47" i="1"/>
  <c r="B55" i="1"/>
  <c r="C55" i="1"/>
  <c r="D55" i="1"/>
  <c r="E55" i="1"/>
  <c r="F55" i="1"/>
  <c r="G55" i="1"/>
  <c r="H55" i="1"/>
  <c r="I55" i="1"/>
  <c r="B54" i="1"/>
  <c r="C54" i="1"/>
  <c r="D54" i="1"/>
  <c r="E54" i="1"/>
  <c r="F54" i="1"/>
  <c r="G54" i="1"/>
  <c r="H54" i="1"/>
  <c r="I54" i="1"/>
  <c r="B53" i="1"/>
  <c r="C53" i="1"/>
  <c r="D53" i="1"/>
  <c r="E53" i="1"/>
  <c r="F53" i="1"/>
  <c r="G53" i="1"/>
  <c r="H53" i="1"/>
  <c r="I53" i="1"/>
  <c r="B52" i="1"/>
  <c r="C52" i="1"/>
  <c r="D52" i="1"/>
  <c r="E52" i="1"/>
  <c r="F52" i="1"/>
  <c r="G52" i="1"/>
  <c r="H52" i="1"/>
  <c r="I52" i="1"/>
  <c r="B39" i="1"/>
  <c r="C39" i="1"/>
  <c r="D39" i="1"/>
  <c r="E39" i="1"/>
  <c r="F39" i="1"/>
  <c r="G39" i="1"/>
  <c r="H39" i="1"/>
  <c r="I39" i="1"/>
  <c r="C36" i="1"/>
  <c r="D36" i="1"/>
  <c r="E36" i="1"/>
  <c r="F36" i="1"/>
  <c r="G36" i="1"/>
  <c r="H36" i="1"/>
  <c r="I36" i="1"/>
  <c r="B36" i="1"/>
  <c r="J36" i="1"/>
  <c r="J33" i="1"/>
  <c r="J38" i="1"/>
  <c r="J34" i="1"/>
  <c r="J35" i="1"/>
  <c r="J37" i="1"/>
  <c r="J41" i="1"/>
  <c r="J44" i="1"/>
  <c r="J45" i="1"/>
  <c r="J42" i="1"/>
  <c r="J46" i="1"/>
  <c r="J43" i="1"/>
  <c r="J40" i="1"/>
  <c r="J51" i="1"/>
  <c r="J50" i="1"/>
  <c r="J48" i="1"/>
  <c r="J49" i="1"/>
  <c r="J47" i="1"/>
  <c r="J55" i="1"/>
  <c r="J54" i="1"/>
  <c r="J53" i="1"/>
  <c r="J52" i="1"/>
  <c r="J39" i="1"/>
  <c r="L96" i="1" l="1"/>
  <c r="M96" i="1" s="1"/>
  <c r="L88" i="1"/>
  <c r="M88" i="1" s="1"/>
  <c r="L87" i="1"/>
  <c r="M87" i="1" s="1"/>
  <c r="L84" i="1"/>
  <c r="M84" i="1" s="1"/>
  <c r="L80" i="1"/>
  <c r="M80" i="1" s="1"/>
  <c r="L79" i="1"/>
  <c r="M79" i="1" s="1"/>
  <c r="L94" i="1"/>
  <c r="M94" i="1" s="1"/>
  <c r="L86" i="1"/>
  <c r="M86" i="1" s="1"/>
  <c r="L95" i="1"/>
  <c r="M95" i="1" s="1"/>
  <c r="L101" i="1"/>
  <c r="M101" i="1" s="1"/>
  <c r="L93" i="1"/>
  <c r="M93" i="1" s="1"/>
  <c r="O93" i="1" s="1"/>
  <c r="U93" i="1" s="1"/>
  <c r="L85" i="1"/>
  <c r="M85" i="1" s="1"/>
  <c r="L92" i="1"/>
  <c r="M92" i="1" s="1"/>
  <c r="L99" i="1"/>
  <c r="M99" i="1" s="1"/>
  <c r="L91" i="1"/>
  <c r="M91" i="1" s="1"/>
  <c r="L83" i="1"/>
  <c r="M83" i="1" s="1"/>
  <c r="L100" i="1"/>
  <c r="M100" i="1" s="1"/>
  <c r="L98" i="1"/>
  <c r="M98" i="1" s="1"/>
  <c r="L90" i="1"/>
  <c r="M90" i="1" s="1"/>
  <c r="L82" i="1"/>
  <c r="M82" i="1" s="1"/>
  <c r="L97" i="1"/>
  <c r="M97" i="1" s="1"/>
  <c r="L89" i="1"/>
  <c r="M89" i="1" s="1"/>
  <c r="L81" i="1"/>
  <c r="M81" i="1" s="1"/>
  <c r="L104" i="1" l="1"/>
  <c r="Y43" i="1" s="1"/>
  <c r="S93" i="1"/>
  <c r="T93" i="1"/>
  <c r="O90" i="1"/>
  <c r="N90" i="1"/>
  <c r="N81" i="1"/>
  <c r="O81" i="1"/>
  <c r="O99" i="1"/>
  <c r="N99" i="1"/>
  <c r="R93" i="1"/>
  <c r="P93" i="1"/>
  <c r="O91" i="1"/>
  <c r="N91" i="1"/>
  <c r="N98" i="1"/>
  <c r="O98" i="1"/>
  <c r="V93" i="1"/>
  <c r="O82" i="1"/>
  <c r="N82" i="1"/>
  <c r="N88" i="1"/>
  <c r="O88" i="1"/>
  <c r="Q88" i="1" s="1"/>
  <c r="W93" i="1"/>
  <c r="O92" i="1"/>
  <c r="N92" i="1"/>
  <c r="O83" i="1"/>
  <c r="N83" i="1"/>
  <c r="N97" i="1"/>
  <c r="O97" i="1"/>
  <c r="O96" i="1"/>
  <c r="N96" i="1"/>
  <c r="N80" i="1"/>
  <c r="O80" i="1"/>
  <c r="V80" i="1" s="1"/>
  <c r="O95" i="1"/>
  <c r="N95" i="1"/>
  <c r="O100" i="1"/>
  <c r="N100" i="1"/>
  <c r="O86" i="1"/>
  <c r="N86" i="1"/>
  <c r="Q93" i="1"/>
  <c r="N93" i="1"/>
  <c r="N84" i="1"/>
  <c r="O84" i="1"/>
  <c r="O101" i="1"/>
  <c r="N101" i="1"/>
  <c r="O89" i="1"/>
  <c r="N89" i="1"/>
  <c r="N94" i="1"/>
  <c r="O94" i="1"/>
  <c r="O87" i="1"/>
  <c r="N87" i="1"/>
  <c r="N85" i="1"/>
  <c r="O85" i="1"/>
  <c r="Q80" i="1" l="1"/>
  <c r="T88" i="1"/>
  <c r="V88" i="1"/>
  <c r="U88" i="1"/>
  <c r="T82" i="1"/>
  <c r="Q82" i="1"/>
  <c r="U82" i="1"/>
  <c r="W82" i="1"/>
  <c r="S82" i="1"/>
  <c r="V82" i="1"/>
  <c r="P82" i="1"/>
  <c r="R82" i="1"/>
  <c r="R89" i="1"/>
  <c r="W89" i="1"/>
  <c r="S89" i="1"/>
  <c r="T89" i="1"/>
  <c r="P89" i="1"/>
  <c r="Q89" i="1"/>
  <c r="V89" i="1"/>
  <c r="U89" i="1"/>
  <c r="U101" i="1"/>
  <c r="Q101" i="1"/>
  <c r="W101" i="1"/>
  <c r="R101" i="1"/>
  <c r="V101" i="1"/>
  <c r="T101" i="1"/>
  <c r="S101" i="1"/>
  <c r="P101" i="1"/>
  <c r="V96" i="1"/>
  <c r="U96" i="1"/>
  <c r="W96" i="1"/>
  <c r="P96" i="1"/>
  <c r="Q96" i="1"/>
  <c r="S96" i="1"/>
  <c r="T96" i="1"/>
  <c r="R96" i="1"/>
  <c r="R81" i="1"/>
  <c r="V81" i="1"/>
  <c r="W81" i="1"/>
  <c r="S81" i="1"/>
  <c r="P81" i="1"/>
  <c r="T81" i="1"/>
  <c r="U81" i="1"/>
  <c r="Q81" i="1"/>
  <c r="W95" i="1"/>
  <c r="V95" i="1"/>
  <c r="S95" i="1"/>
  <c r="R95" i="1"/>
  <c r="P95" i="1"/>
  <c r="T95" i="1"/>
  <c r="U95" i="1"/>
  <c r="Q95" i="1"/>
  <c r="W80" i="1"/>
  <c r="T80" i="1"/>
  <c r="S80" i="1"/>
  <c r="U80" i="1"/>
  <c r="R80" i="1"/>
  <c r="U85" i="1"/>
  <c r="Q85" i="1"/>
  <c r="S85" i="1"/>
  <c r="P85" i="1"/>
  <c r="T85" i="1"/>
  <c r="V85" i="1"/>
  <c r="W85" i="1"/>
  <c r="R85" i="1"/>
  <c r="T98" i="1"/>
  <c r="S98" i="1"/>
  <c r="U98" i="1"/>
  <c r="P98" i="1"/>
  <c r="V98" i="1"/>
  <c r="W98" i="1"/>
  <c r="Q98" i="1"/>
  <c r="R98" i="1"/>
  <c r="R84" i="1"/>
  <c r="S84" i="1"/>
  <c r="V84" i="1"/>
  <c r="T84" i="1"/>
  <c r="U84" i="1"/>
  <c r="P84" i="1"/>
  <c r="Q84" i="1"/>
  <c r="W84" i="1"/>
  <c r="R97" i="1"/>
  <c r="V97" i="1"/>
  <c r="W97" i="1"/>
  <c r="S97" i="1"/>
  <c r="T97" i="1"/>
  <c r="P97" i="1"/>
  <c r="U97" i="1"/>
  <c r="Q97" i="1"/>
  <c r="W88" i="1"/>
  <c r="R88" i="1"/>
  <c r="S88" i="1"/>
  <c r="T83" i="1"/>
  <c r="S83" i="1"/>
  <c r="V83" i="1"/>
  <c r="U83" i="1"/>
  <c r="R83" i="1"/>
  <c r="Q83" i="1"/>
  <c r="W83" i="1"/>
  <c r="P83" i="1"/>
  <c r="P92" i="1"/>
  <c r="V92" i="1"/>
  <c r="Q92" i="1"/>
  <c r="T92" i="1"/>
  <c r="R92" i="1"/>
  <c r="S92" i="1"/>
  <c r="W92" i="1"/>
  <c r="U92" i="1"/>
  <c r="T99" i="1"/>
  <c r="V99" i="1"/>
  <c r="Q99" i="1"/>
  <c r="R99" i="1"/>
  <c r="S99" i="1"/>
  <c r="P99" i="1"/>
  <c r="U99" i="1"/>
  <c r="W99" i="1"/>
  <c r="Q86" i="1"/>
  <c r="R86" i="1"/>
  <c r="W86" i="1"/>
  <c r="S86" i="1"/>
  <c r="T86" i="1"/>
  <c r="V86" i="1"/>
  <c r="U86" i="1"/>
  <c r="P86" i="1"/>
  <c r="P88" i="1"/>
  <c r="V87" i="1"/>
  <c r="R87" i="1"/>
  <c r="U87" i="1"/>
  <c r="Q87" i="1"/>
  <c r="W87" i="1"/>
  <c r="S87" i="1"/>
  <c r="P87" i="1"/>
  <c r="T87" i="1"/>
  <c r="P100" i="1"/>
  <c r="Q100" i="1"/>
  <c r="W100" i="1"/>
  <c r="R100" i="1"/>
  <c r="S100" i="1"/>
  <c r="T100" i="1"/>
  <c r="V100" i="1"/>
  <c r="U100" i="1"/>
  <c r="S91" i="1"/>
  <c r="Q91" i="1"/>
  <c r="P91" i="1"/>
  <c r="R91" i="1"/>
  <c r="T91" i="1"/>
  <c r="V91" i="1"/>
  <c r="U91" i="1"/>
  <c r="W91" i="1"/>
  <c r="P80" i="1"/>
  <c r="V94" i="1"/>
  <c r="Q94" i="1"/>
  <c r="W94" i="1"/>
  <c r="R94" i="1"/>
  <c r="T94" i="1"/>
  <c r="S94" i="1"/>
  <c r="P94" i="1"/>
  <c r="U94" i="1"/>
  <c r="T90" i="1"/>
  <c r="U90" i="1"/>
  <c r="V90" i="1"/>
  <c r="W90" i="1"/>
  <c r="P90" i="1"/>
  <c r="Q90" i="1"/>
  <c r="R90" i="1"/>
  <c r="S90" i="1"/>
  <c r="N79" i="1"/>
  <c r="N104" i="1" s="1"/>
  <c r="Y30" i="1" s="1"/>
  <c r="O79" i="1"/>
  <c r="V79" i="1" s="1"/>
  <c r="W79" i="1" l="1"/>
  <c r="W104" i="1" s="1"/>
  <c r="U108" i="1" s="1"/>
  <c r="V104" i="1"/>
  <c r="T108" i="1" s="1"/>
  <c r="S79" i="1"/>
  <c r="S104" i="1" s="1"/>
  <c r="Q108" i="1" s="1"/>
  <c r="P79" i="1"/>
  <c r="P104" i="1" s="1"/>
  <c r="N108" i="1" s="1"/>
  <c r="R79" i="1"/>
  <c r="R104" i="1" s="1"/>
  <c r="P108" i="1" s="1"/>
  <c r="Q79" i="1"/>
  <c r="Q104" i="1" s="1"/>
  <c r="O108" i="1" s="1"/>
  <c r="T79" i="1"/>
  <c r="T104" i="1" s="1"/>
  <c r="R108" i="1" s="1"/>
  <c r="U79" i="1"/>
  <c r="U104" i="1" s="1"/>
  <c r="S108" i="1" s="1"/>
  <c r="L111" i="1" l="1"/>
  <c r="M111" i="1" s="1"/>
  <c r="L125" i="1"/>
  <c r="M125" i="1" s="1"/>
  <c r="N125" i="1" s="1"/>
  <c r="L127" i="1"/>
  <c r="M127" i="1" s="1"/>
  <c r="N127" i="1" s="1"/>
  <c r="L117" i="1"/>
  <c r="M117" i="1" s="1"/>
  <c r="N117" i="1" s="1"/>
  <c r="L128" i="1"/>
  <c r="M128" i="1" s="1"/>
  <c r="N128" i="1" s="1"/>
  <c r="L131" i="1"/>
  <c r="M131" i="1" s="1"/>
  <c r="O131" i="1" s="1"/>
  <c r="L120" i="1"/>
  <c r="M120" i="1" s="1"/>
  <c r="N120" i="1" s="1"/>
  <c r="L133" i="1"/>
  <c r="M133" i="1" s="1"/>
  <c r="O133" i="1" s="1"/>
  <c r="L124" i="1"/>
  <c r="M124" i="1" s="1"/>
  <c r="N124" i="1" s="1"/>
  <c r="L123" i="1"/>
  <c r="M123" i="1" s="1"/>
  <c r="O123" i="1" s="1"/>
  <c r="L132" i="1"/>
  <c r="M132" i="1" s="1"/>
  <c r="N132" i="1" s="1"/>
  <c r="L130" i="1"/>
  <c r="M130" i="1" s="1"/>
  <c r="N130" i="1" s="1"/>
  <c r="L112" i="1"/>
  <c r="M112" i="1" s="1"/>
  <c r="N112" i="1" s="1"/>
  <c r="L113" i="1"/>
  <c r="M113" i="1" s="1"/>
  <c r="O113" i="1" s="1"/>
  <c r="L114" i="1"/>
  <c r="M114" i="1" s="1"/>
  <c r="O114" i="1" s="1"/>
  <c r="L129" i="1"/>
  <c r="M129" i="1" s="1"/>
  <c r="O129" i="1" s="1"/>
  <c r="L115" i="1"/>
  <c r="M115" i="1" s="1"/>
  <c r="N115" i="1" s="1"/>
  <c r="L116" i="1"/>
  <c r="M116" i="1" s="1"/>
  <c r="N116" i="1" s="1"/>
  <c r="L122" i="1"/>
  <c r="M122" i="1" s="1"/>
  <c r="O122" i="1" s="1"/>
  <c r="L121" i="1"/>
  <c r="M121" i="1" s="1"/>
  <c r="O121" i="1" s="1"/>
  <c r="L126" i="1"/>
  <c r="M126" i="1" s="1"/>
  <c r="O126" i="1" s="1"/>
  <c r="L118" i="1"/>
  <c r="M118" i="1" s="1"/>
  <c r="O118" i="1" s="1"/>
  <c r="L119" i="1"/>
  <c r="M119" i="1" s="1"/>
  <c r="N119" i="1" s="1"/>
  <c r="O127" i="1" l="1"/>
  <c r="P127" i="1" s="1"/>
  <c r="L136" i="1"/>
  <c r="Y44" i="1" s="1"/>
  <c r="O117" i="1"/>
  <c r="S117" i="1" s="1"/>
  <c r="O124" i="1"/>
  <c r="V124" i="1" s="1"/>
  <c r="O115" i="1"/>
  <c r="P115" i="1" s="1"/>
  <c r="O111" i="1"/>
  <c r="W111" i="1" s="1"/>
  <c r="O128" i="1"/>
  <c r="Q128" i="1" s="1"/>
  <c r="N123" i="1"/>
  <c r="O125" i="1"/>
  <c r="W125" i="1" s="1"/>
  <c r="N111" i="1"/>
  <c r="O116" i="1"/>
  <c r="T116" i="1" s="1"/>
  <c r="N113" i="1"/>
  <c r="O132" i="1"/>
  <c r="Q132" i="1" s="1"/>
  <c r="N126" i="1"/>
  <c r="O130" i="1"/>
  <c r="U130" i="1" s="1"/>
  <c r="N133" i="1"/>
  <c r="O112" i="1"/>
  <c r="U112" i="1" s="1"/>
  <c r="N121" i="1"/>
  <c r="U129" i="1"/>
  <c r="P129" i="1"/>
  <c r="Q129" i="1"/>
  <c r="V129" i="1"/>
  <c r="W129" i="1"/>
  <c r="R129" i="1"/>
  <c r="T129" i="1"/>
  <c r="S129" i="1"/>
  <c r="V114" i="1"/>
  <c r="W114" i="1"/>
  <c r="P114" i="1"/>
  <c r="Q114" i="1"/>
  <c r="R114" i="1"/>
  <c r="S114" i="1"/>
  <c r="U114" i="1"/>
  <c r="T114" i="1"/>
  <c r="U113" i="1"/>
  <c r="P113" i="1"/>
  <c r="Q113" i="1"/>
  <c r="V113" i="1"/>
  <c r="W113" i="1"/>
  <c r="R113" i="1"/>
  <c r="S113" i="1"/>
  <c r="T113" i="1"/>
  <c r="Q133" i="1"/>
  <c r="U133" i="1"/>
  <c r="R133" i="1"/>
  <c r="S133" i="1"/>
  <c r="P133" i="1"/>
  <c r="T133" i="1"/>
  <c r="V133" i="1"/>
  <c r="W133" i="1"/>
  <c r="R118" i="1"/>
  <c r="S118" i="1"/>
  <c r="T118" i="1"/>
  <c r="U118" i="1"/>
  <c r="V118" i="1"/>
  <c r="W118" i="1"/>
  <c r="P118" i="1"/>
  <c r="Q118" i="1"/>
  <c r="W131" i="1"/>
  <c r="Q131" i="1"/>
  <c r="P131" i="1"/>
  <c r="S131" i="1"/>
  <c r="R131" i="1"/>
  <c r="T131" i="1"/>
  <c r="V131" i="1"/>
  <c r="U131" i="1"/>
  <c r="R126" i="1"/>
  <c r="V126" i="1"/>
  <c r="S126" i="1"/>
  <c r="T126" i="1"/>
  <c r="U126" i="1"/>
  <c r="W126" i="1"/>
  <c r="P126" i="1"/>
  <c r="Q126" i="1"/>
  <c r="V122" i="1"/>
  <c r="R122" i="1"/>
  <c r="W122" i="1"/>
  <c r="P122" i="1"/>
  <c r="Q122" i="1"/>
  <c r="S122" i="1"/>
  <c r="T122" i="1"/>
  <c r="U122" i="1"/>
  <c r="U121" i="1"/>
  <c r="P121" i="1"/>
  <c r="V121" i="1"/>
  <c r="W121" i="1"/>
  <c r="Q121" i="1"/>
  <c r="R121" i="1"/>
  <c r="T121" i="1"/>
  <c r="S121" i="1"/>
  <c r="N118" i="1"/>
  <c r="N131" i="1"/>
  <c r="N114" i="1"/>
  <c r="N129" i="1"/>
  <c r="W123" i="1"/>
  <c r="Q123" i="1"/>
  <c r="P123" i="1"/>
  <c r="R123" i="1"/>
  <c r="S123" i="1"/>
  <c r="T123" i="1"/>
  <c r="V123" i="1"/>
  <c r="U123" i="1"/>
  <c r="O119" i="1"/>
  <c r="O120" i="1"/>
  <c r="N122" i="1"/>
  <c r="R117" i="1" l="1"/>
  <c r="V117" i="1"/>
  <c r="R127" i="1"/>
  <c r="P124" i="1"/>
  <c r="Q127" i="1"/>
  <c r="U127" i="1"/>
  <c r="W127" i="1"/>
  <c r="V127" i="1"/>
  <c r="S127" i="1"/>
  <c r="T127" i="1"/>
  <c r="Q115" i="1"/>
  <c r="R130" i="1"/>
  <c r="T128" i="1"/>
  <c r="T117" i="1"/>
  <c r="Q130" i="1"/>
  <c r="V128" i="1"/>
  <c r="P117" i="1"/>
  <c r="U117" i="1"/>
  <c r="Q117" i="1"/>
  <c r="U116" i="1"/>
  <c r="W117" i="1"/>
  <c r="S130" i="1"/>
  <c r="W128" i="1"/>
  <c r="P111" i="1"/>
  <c r="S111" i="1"/>
  <c r="U111" i="1"/>
  <c r="Q111" i="1"/>
  <c r="T111" i="1"/>
  <c r="R111" i="1"/>
  <c r="V111" i="1"/>
  <c r="U124" i="1"/>
  <c r="R124" i="1"/>
  <c r="U128" i="1"/>
  <c r="T130" i="1"/>
  <c r="P130" i="1"/>
  <c r="S128" i="1"/>
  <c r="W130" i="1"/>
  <c r="R128" i="1"/>
  <c r="V130" i="1"/>
  <c r="P128" i="1"/>
  <c r="W112" i="1"/>
  <c r="S115" i="1"/>
  <c r="S124" i="1"/>
  <c r="R116" i="1"/>
  <c r="W115" i="1"/>
  <c r="T124" i="1"/>
  <c r="U115" i="1"/>
  <c r="Q124" i="1"/>
  <c r="T115" i="1"/>
  <c r="V115" i="1"/>
  <c r="W124" i="1"/>
  <c r="R112" i="1"/>
  <c r="R115" i="1"/>
  <c r="P112" i="1"/>
  <c r="S112" i="1"/>
  <c r="Q116" i="1"/>
  <c r="V125" i="1"/>
  <c r="S125" i="1"/>
  <c r="V116" i="1"/>
  <c r="W116" i="1"/>
  <c r="P132" i="1"/>
  <c r="W132" i="1"/>
  <c r="P116" i="1"/>
  <c r="S116" i="1"/>
  <c r="T125" i="1"/>
  <c r="U132" i="1"/>
  <c r="P125" i="1"/>
  <c r="V132" i="1"/>
  <c r="U125" i="1"/>
  <c r="T132" i="1"/>
  <c r="R125" i="1"/>
  <c r="S132" i="1"/>
  <c r="Q125" i="1"/>
  <c r="R132" i="1"/>
  <c r="Q112" i="1"/>
  <c r="T112" i="1"/>
  <c r="V112" i="1"/>
  <c r="N136" i="1"/>
  <c r="Y31" i="1" s="1"/>
  <c r="T120" i="1"/>
  <c r="U120" i="1"/>
  <c r="V120" i="1"/>
  <c r="W120" i="1"/>
  <c r="Q120" i="1"/>
  <c r="R120" i="1"/>
  <c r="S120" i="1"/>
  <c r="P120" i="1"/>
  <c r="S119" i="1"/>
  <c r="T119" i="1"/>
  <c r="W119" i="1"/>
  <c r="U119" i="1"/>
  <c r="V119" i="1"/>
  <c r="R119" i="1"/>
  <c r="Q119" i="1"/>
  <c r="P119" i="1"/>
  <c r="U136" i="1" l="1"/>
  <c r="S140" i="1" s="1"/>
  <c r="P136" i="1"/>
  <c r="N140" i="1" s="1"/>
  <c r="R136" i="1"/>
  <c r="P140" i="1" s="1"/>
  <c r="V136" i="1"/>
  <c r="T140" i="1" s="1"/>
  <c r="T136" i="1"/>
  <c r="R140" i="1" s="1"/>
  <c r="Q136" i="1"/>
  <c r="O140" i="1" s="1"/>
  <c r="S136" i="1"/>
  <c r="Q140" i="1" s="1"/>
  <c r="W136" i="1"/>
  <c r="U140" i="1" s="1"/>
  <c r="L156" i="1" l="1"/>
  <c r="M156" i="1" s="1"/>
  <c r="O156" i="1" s="1"/>
  <c r="V156" i="1" s="1"/>
  <c r="L144" i="1"/>
  <c r="M144" i="1" s="1"/>
  <c r="O144" i="1" s="1"/>
  <c r="S144" i="1" s="1"/>
  <c r="L165" i="1"/>
  <c r="M165" i="1" s="1"/>
  <c r="N165" i="1" s="1"/>
  <c r="L154" i="1"/>
  <c r="M154" i="1" s="1"/>
  <c r="O154" i="1" s="1"/>
  <c r="R154" i="1" s="1"/>
  <c r="L155" i="1"/>
  <c r="M155" i="1" s="1"/>
  <c r="N155" i="1" s="1"/>
  <c r="L164" i="1"/>
  <c r="M164" i="1" s="1"/>
  <c r="O164" i="1" s="1"/>
  <c r="W164" i="1" s="1"/>
  <c r="L147" i="1"/>
  <c r="M147" i="1" s="1"/>
  <c r="O147" i="1" s="1"/>
  <c r="Q147" i="1" s="1"/>
  <c r="L152" i="1"/>
  <c r="M152" i="1" s="1"/>
  <c r="N152" i="1" s="1"/>
  <c r="L163" i="1"/>
  <c r="M163" i="1" s="1"/>
  <c r="N163" i="1" s="1"/>
  <c r="L143" i="1"/>
  <c r="M143" i="1" s="1"/>
  <c r="L157" i="1"/>
  <c r="M157" i="1" s="1"/>
  <c r="O157" i="1" s="1"/>
  <c r="Q157" i="1" s="1"/>
  <c r="L153" i="1"/>
  <c r="M153" i="1" s="1"/>
  <c r="N153" i="1" s="1"/>
  <c r="L148" i="1"/>
  <c r="M148" i="1" s="1"/>
  <c r="N148" i="1" s="1"/>
  <c r="L151" i="1"/>
  <c r="M151" i="1" s="1"/>
  <c r="N151" i="1" s="1"/>
  <c r="L145" i="1"/>
  <c r="M145" i="1" s="1"/>
  <c r="N145" i="1" s="1"/>
  <c r="L160" i="1"/>
  <c r="M160" i="1" s="1"/>
  <c r="N160" i="1" s="1"/>
  <c r="L146" i="1"/>
  <c r="M146" i="1" s="1"/>
  <c r="O146" i="1" s="1"/>
  <c r="P146" i="1" s="1"/>
  <c r="L161" i="1"/>
  <c r="M161" i="1" s="1"/>
  <c r="O161" i="1" s="1"/>
  <c r="Q161" i="1" s="1"/>
  <c r="L150" i="1"/>
  <c r="M150" i="1" s="1"/>
  <c r="N150" i="1" s="1"/>
  <c r="L158" i="1"/>
  <c r="M158" i="1" s="1"/>
  <c r="N158" i="1" s="1"/>
  <c r="L149" i="1"/>
  <c r="M149" i="1" s="1"/>
  <c r="O149" i="1" s="1"/>
  <c r="V149" i="1" s="1"/>
  <c r="L159" i="1"/>
  <c r="M159" i="1" s="1"/>
  <c r="L162" i="1"/>
  <c r="M162" i="1" s="1"/>
  <c r="N162" i="1" s="1"/>
  <c r="W157" i="1" l="1"/>
  <c r="P144" i="1"/>
  <c r="U144" i="1"/>
  <c r="U156" i="1"/>
  <c r="R156" i="1"/>
  <c r="V144" i="1"/>
  <c r="W144" i="1"/>
  <c r="Q144" i="1"/>
  <c r="Q164" i="1"/>
  <c r="T157" i="1"/>
  <c r="S164" i="1"/>
  <c r="T146" i="1"/>
  <c r="V157" i="1"/>
  <c r="P164" i="1"/>
  <c r="V164" i="1"/>
  <c r="S157" i="1"/>
  <c r="R164" i="1"/>
  <c r="P157" i="1"/>
  <c r="O165" i="1"/>
  <c r="Q165" i="1" s="1"/>
  <c r="U164" i="1"/>
  <c r="U157" i="1"/>
  <c r="T164" i="1"/>
  <c r="N164" i="1"/>
  <c r="L168" i="1"/>
  <c r="Y45" i="1" s="1"/>
  <c r="N157" i="1"/>
  <c r="R144" i="1"/>
  <c r="Q146" i="1"/>
  <c r="T144" i="1"/>
  <c r="N144" i="1"/>
  <c r="T154" i="1"/>
  <c r="W154" i="1"/>
  <c r="P154" i="1"/>
  <c r="N154" i="1"/>
  <c r="U154" i="1"/>
  <c r="Q154" i="1"/>
  <c r="T147" i="1"/>
  <c r="V161" i="1"/>
  <c r="R157" i="1"/>
  <c r="S147" i="1"/>
  <c r="R147" i="1"/>
  <c r="V147" i="1"/>
  <c r="U147" i="1"/>
  <c r="T156" i="1"/>
  <c r="P156" i="1"/>
  <c r="O163" i="1"/>
  <c r="P163" i="1" s="1"/>
  <c r="S156" i="1"/>
  <c r="P147" i="1"/>
  <c r="V154" i="1"/>
  <c r="N156" i="1"/>
  <c r="Q156" i="1"/>
  <c r="W156" i="1"/>
  <c r="W147" i="1"/>
  <c r="S154" i="1"/>
  <c r="O155" i="1"/>
  <c r="U155" i="1" s="1"/>
  <c r="O143" i="1"/>
  <c r="P143" i="1" s="1"/>
  <c r="O158" i="1"/>
  <c r="R158" i="1" s="1"/>
  <c r="P149" i="1"/>
  <c r="U149" i="1"/>
  <c r="O152" i="1"/>
  <c r="U152" i="1" s="1"/>
  <c r="N147" i="1"/>
  <c r="O148" i="1"/>
  <c r="W148" i="1" s="1"/>
  <c r="W146" i="1"/>
  <c r="R146" i="1"/>
  <c r="U146" i="1"/>
  <c r="V146" i="1"/>
  <c r="S146" i="1"/>
  <c r="N143" i="1"/>
  <c r="O160" i="1"/>
  <c r="U160" i="1" s="1"/>
  <c r="O153" i="1"/>
  <c r="U153" i="1" s="1"/>
  <c r="R161" i="1"/>
  <c r="W149" i="1"/>
  <c r="O151" i="1"/>
  <c r="V151" i="1" s="1"/>
  <c r="N149" i="1"/>
  <c r="O145" i="1"/>
  <c r="R145" i="1" s="1"/>
  <c r="O150" i="1"/>
  <c r="T150" i="1" s="1"/>
  <c r="S161" i="1"/>
  <c r="N146" i="1"/>
  <c r="N159" i="1"/>
  <c r="O159" i="1"/>
  <c r="U161" i="1"/>
  <c r="T149" i="1"/>
  <c r="P161" i="1"/>
  <c r="Q149" i="1"/>
  <c r="N161" i="1"/>
  <c r="T161" i="1"/>
  <c r="R149" i="1"/>
  <c r="S149" i="1"/>
  <c r="W161" i="1"/>
  <c r="O162" i="1"/>
  <c r="R162" i="1" s="1"/>
  <c r="U165" i="1" l="1"/>
  <c r="P165" i="1"/>
  <c r="R165" i="1"/>
  <c r="W165" i="1"/>
  <c r="V165" i="1"/>
  <c r="T165" i="1"/>
  <c r="U163" i="1"/>
  <c r="S165" i="1"/>
  <c r="R163" i="1"/>
  <c r="P158" i="1"/>
  <c r="W163" i="1"/>
  <c r="Q155" i="1"/>
  <c r="Q152" i="1"/>
  <c r="Q153" i="1"/>
  <c r="P150" i="1"/>
  <c r="R148" i="1"/>
  <c r="T158" i="1"/>
  <c r="V150" i="1"/>
  <c r="Q158" i="1"/>
  <c r="S158" i="1"/>
  <c r="S153" i="1"/>
  <c r="T163" i="1"/>
  <c r="Q163" i="1"/>
  <c r="Q150" i="1"/>
  <c r="S163" i="1"/>
  <c r="P153" i="1"/>
  <c r="U158" i="1"/>
  <c r="P160" i="1"/>
  <c r="W158" i="1"/>
  <c r="V163" i="1"/>
  <c r="S143" i="1"/>
  <c r="R155" i="1"/>
  <c r="V155" i="1"/>
  <c r="P155" i="1"/>
  <c r="S152" i="1"/>
  <c r="R152" i="1"/>
  <c r="V143" i="1"/>
  <c r="W160" i="1"/>
  <c r="W143" i="1"/>
  <c r="R143" i="1"/>
  <c r="T143" i="1"/>
  <c r="U143" i="1"/>
  <c r="W152" i="1"/>
  <c r="T155" i="1"/>
  <c r="T152" i="1"/>
  <c r="W155" i="1"/>
  <c r="T160" i="1"/>
  <c r="Q143" i="1"/>
  <c r="S155" i="1"/>
  <c r="P152" i="1"/>
  <c r="Q160" i="1"/>
  <c r="P148" i="1"/>
  <c r="Q148" i="1"/>
  <c r="U148" i="1"/>
  <c r="W151" i="1"/>
  <c r="T148" i="1"/>
  <c r="S148" i="1"/>
  <c r="S151" i="1"/>
  <c r="V152" i="1"/>
  <c r="P151" i="1"/>
  <c r="V158" i="1"/>
  <c r="V148" i="1"/>
  <c r="S150" i="1"/>
  <c r="W162" i="1"/>
  <c r="V162" i="1"/>
  <c r="W150" i="1"/>
  <c r="U150" i="1"/>
  <c r="W153" i="1"/>
  <c r="T153" i="1"/>
  <c r="R160" i="1"/>
  <c r="S160" i="1"/>
  <c r="P162" i="1"/>
  <c r="V153" i="1"/>
  <c r="R150" i="1"/>
  <c r="R153" i="1"/>
  <c r="V160" i="1"/>
  <c r="P145" i="1"/>
  <c r="R151" i="1"/>
  <c r="T145" i="1"/>
  <c r="U145" i="1"/>
  <c r="S145" i="1"/>
  <c r="V145" i="1"/>
  <c r="N168" i="1"/>
  <c r="Y32" i="1" s="1"/>
  <c r="U151" i="1"/>
  <c r="Q151" i="1"/>
  <c r="T151" i="1"/>
  <c r="Q145" i="1"/>
  <c r="W145" i="1"/>
  <c r="P159" i="1"/>
  <c r="R159" i="1"/>
  <c r="S159" i="1"/>
  <c r="W159" i="1"/>
  <c r="Q159" i="1"/>
  <c r="U159" i="1"/>
  <c r="V159" i="1"/>
  <c r="T159" i="1"/>
  <c r="T162" i="1"/>
  <c r="S162" i="1"/>
  <c r="Q162" i="1"/>
  <c r="U162" i="1"/>
  <c r="R168" i="1" l="1"/>
  <c r="P172" i="1" s="1"/>
  <c r="P168" i="1"/>
  <c r="N172" i="1" s="1"/>
  <c r="S168" i="1"/>
  <c r="Q172" i="1" s="1"/>
  <c r="W168" i="1"/>
  <c r="U172" i="1" s="1"/>
  <c r="T168" i="1"/>
  <c r="R172" i="1" s="1"/>
  <c r="V168" i="1"/>
  <c r="T172" i="1" s="1"/>
  <c r="Q168" i="1"/>
  <c r="O172" i="1" s="1"/>
  <c r="U168" i="1"/>
  <c r="S172" i="1" s="1"/>
  <c r="L175" i="1" l="1"/>
  <c r="M175" i="1" s="1"/>
  <c r="N175" i="1" s="1"/>
  <c r="L178" i="1"/>
  <c r="M178" i="1" s="1"/>
  <c r="O178" i="1" s="1"/>
  <c r="L188" i="1"/>
  <c r="M188" i="1" s="1"/>
  <c r="O188" i="1" s="1"/>
  <c r="L196" i="1"/>
  <c r="M196" i="1" s="1"/>
  <c r="N196" i="1" s="1"/>
  <c r="L185" i="1"/>
  <c r="M185" i="1" s="1"/>
  <c r="N185" i="1" s="1"/>
  <c r="L181" i="1"/>
  <c r="M181" i="1" s="1"/>
  <c r="N181" i="1" s="1"/>
  <c r="L195" i="1"/>
  <c r="M195" i="1" s="1"/>
  <c r="N195" i="1" s="1"/>
  <c r="L182" i="1"/>
  <c r="M182" i="1" s="1"/>
  <c r="O182" i="1" s="1"/>
  <c r="L176" i="1"/>
  <c r="M176" i="1" s="1"/>
  <c r="O176" i="1" s="1"/>
  <c r="L191" i="1"/>
  <c r="M191" i="1" s="1"/>
  <c r="N191" i="1" s="1"/>
  <c r="L192" i="1"/>
  <c r="M192" i="1" s="1"/>
  <c r="O192" i="1" s="1"/>
  <c r="L190" i="1"/>
  <c r="M190" i="1" s="1"/>
  <c r="N190" i="1" s="1"/>
  <c r="L187" i="1"/>
  <c r="M187" i="1" s="1"/>
  <c r="O187" i="1" s="1"/>
  <c r="L186" i="1"/>
  <c r="M186" i="1" s="1"/>
  <c r="N186" i="1" s="1"/>
  <c r="L179" i="1"/>
  <c r="M179" i="1" s="1"/>
  <c r="O179" i="1" s="1"/>
  <c r="L197" i="1"/>
  <c r="M197" i="1" s="1"/>
  <c r="O197" i="1" s="1"/>
  <c r="L177" i="1"/>
  <c r="M177" i="1" s="1"/>
  <c r="N177" i="1" s="1"/>
  <c r="L189" i="1"/>
  <c r="M189" i="1" s="1"/>
  <c r="O189" i="1" s="1"/>
  <c r="L180" i="1"/>
  <c r="M180" i="1" s="1"/>
  <c r="O180" i="1" s="1"/>
  <c r="L193" i="1"/>
  <c r="M193" i="1" s="1"/>
  <c r="N193" i="1" s="1"/>
  <c r="L184" i="1"/>
  <c r="M184" i="1" s="1"/>
  <c r="O184" i="1" s="1"/>
  <c r="L194" i="1"/>
  <c r="M194" i="1" s="1"/>
  <c r="O194" i="1" s="1"/>
  <c r="L183" i="1"/>
  <c r="M183" i="1" s="1"/>
  <c r="O183" i="1" s="1"/>
  <c r="N188" i="1" l="1"/>
  <c r="O175" i="1"/>
  <c r="V175" i="1" s="1"/>
  <c r="O191" i="1"/>
  <c r="P191" i="1" s="1"/>
  <c r="N178" i="1"/>
  <c r="N192" i="1"/>
  <c r="L200" i="1"/>
  <c r="Y46" i="1" s="1"/>
  <c r="O193" i="1"/>
  <c r="P193" i="1" s="1"/>
  <c r="N189" i="1"/>
  <c r="O190" i="1"/>
  <c r="R190" i="1" s="1"/>
  <c r="O196" i="1"/>
  <c r="U196" i="1" s="1"/>
  <c r="N180" i="1"/>
  <c r="O181" i="1"/>
  <c r="W181" i="1" s="1"/>
  <c r="O177" i="1"/>
  <c r="U177" i="1" s="1"/>
  <c r="N176" i="1"/>
  <c r="O195" i="1"/>
  <c r="U195" i="1" s="1"/>
  <c r="N179" i="1"/>
  <c r="N184" i="1"/>
  <c r="O185" i="1"/>
  <c r="S185" i="1" s="1"/>
  <c r="Q197" i="1"/>
  <c r="R197" i="1"/>
  <c r="S197" i="1"/>
  <c r="V197" i="1"/>
  <c r="T197" i="1"/>
  <c r="U197" i="1"/>
  <c r="P197" i="1"/>
  <c r="W197" i="1"/>
  <c r="W179" i="1"/>
  <c r="Q179" i="1"/>
  <c r="P179" i="1"/>
  <c r="R179" i="1"/>
  <c r="T179" i="1"/>
  <c r="S179" i="1"/>
  <c r="U179" i="1"/>
  <c r="V179" i="1"/>
  <c r="T184" i="1"/>
  <c r="U184" i="1"/>
  <c r="V184" i="1"/>
  <c r="Q184" i="1"/>
  <c r="W184" i="1"/>
  <c r="R184" i="1"/>
  <c r="S184" i="1"/>
  <c r="P184" i="1"/>
  <c r="R182" i="1"/>
  <c r="S182" i="1"/>
  <c r="T182" i="1"/>
  <c r="U182" i="1"/>
  <c r="P182" i="1"/>
  <c r="V182" i="1"/>
  <c r="Q182" i="1"/>
  <c r="W182" i="1"/>
  <c r="S183" i="1"/>
  <c r="T183" i="1"/>
  <c r="U183" i="1"/>
  <c r="V183" i="1"/>
  <c r="W183" i="1"/>
  <c r="Q183" i="1"/>
  <c r="P183" i="1"/>
  <c r="R183" i="1"/>
  <c r="V194" i="1"/>
  <c r="W194" i="1"/>
  <c r="P194" i="1"/>
  <c r="Q194" i="1"/>
  <c r="R194" i="1"/>
  <c r="T194" i="1"/>
  <c r="S194" i="1"/>
  <c r="U194" i="1"/>
  <c r="W187" i="1"/>
  <c r="T187" i="1"/>
  <c r="Q187" i="1"/>
  <c r="P187" i="1"/>
  <c r="R187" i="1"/>
  <c r="S187" i="1"/>
  <c r="U187" i="1"/>
  <c r="V187" i="1"/>
  <c r="Q180" i="1"/>
  <c r="R180" i="1"/>
  <c r="S180" i="1"/>
  <c r="P180" i="1"/>
  <c r="T180" i="1"/>
  <c r="V180" i="1"/>
  <c r="W180" i="1"/>
  <c r="U180" i="1"/>
  <c r="T192" i="1"/>
  <c r="U192" i="1"/>
  <c r="V192" i="1"/>
  <c r="W192" i="1"/>
  <c r="Q192" i="1"/>
  <c r="R192" i="1"/>
  <c r="S192" i="1"/>
  <c r="P192" i="1"/>
  <c r="N182" i="1"/>
  <c r="N197" i="1"/>
  <c r="N187" i="1"/>
  <c r="T176" i="1"/>
  <c r="U176" i="1"/>
  <c r="V176" i="1"/>
  <c r="W176" i="1"/>
  <c r="R176" i="1"/>
  <c r="S176" i="1"/>
  <c r="P176" i="1"/>
  <c r="Q176" i="1"/>
  <c r="O186" i="1"/>
  <c r="N183" i="1"/>
  <c r="Q189" i="1"/>
  <c r="R189" i="1"/>
  <c r="S189" i="1"/>
  <c r="T189" i="1"/>
  <c r="U189" i="1"/>
  <c r="P189" i="1"/>
  <c r="W189" i="1"/>
  <c r="V189" i="1"/>
  <c r="N194" i="1"/>
  <c r="Q188" i="1"/>
  <c r="R188" i="1"/>
  <c r="S188" i="1"/>
  <c r="P188" i="1"/>
  <c r="T188" i="1"/>
  <c r="U188" i="1"/>
  <c r="V188" i="1"/>
  <c r="W188" i="1"/>
  <c r="V178" i="1"/>
  <c r="W178" i="1"/>
  <c r="P178" i="1"/>
  <c r="S178" i="1"/>
  <c r="Q178" i="1"/>
  <c r="R178" i="1"/>
  <c r="T178" i="1"/>
  <c r="U178" i="1"/>
  <c r="T175" i="1" l="1"/>
  <c r="R175" i="1"/>
  <c r="Q175" i="1"/>
  <c r="U175" i="1"/>
  <c r="S175" i="1"/>
  <c r="P175" i="1"/>
  <c r="Q191" i="1"/>
  <c r="W175" i="1"/>
  <c r="W191" i="1"/>
  <c r="U191" i="1"/>
  <c r="V191" i="1"/>
  <c r="T191" i="1"/>
  <c r="S191" i="1"/>
  <c r="R191" i="1"/>
  <c r="T193" i="1"/>
  <c r="S195" i="1"/>
  <c r="Q193" i="1"/>
  <c r="W193" i="1"/>
  <c r="S193" i="1"/>
  <c r="V193" i="1"/>
  <c r="U190" i="1"/>
  <c r="W190" i="1"/>
  <c r="T196" i="1"/>
  <c r="Q190" i="1"/>
  <c r="V190" i="1"/>
  <c r="V196" i="1"/>
  <c r="R193" i="1"/>
  <c r="W196" i="1"/>
  <c r="U193" i="1"/>
  <c r="P196" i="1"/>
  <c r="S196" i="1"/>
  <c r="T190" i="1"/>
  <c r="R196" i="1"/>
  <c r="S190" i="1"/>
  <c r="T195" i="1"/>
  <c r="Q196" i="1"/>
  <c r="P190" i="1"/>
  <c r="T177" i="1"/>
  <c r="S177" i="1"/>
  <c r="Q177" i="1"/>
  <c r="V181" i="1"/>
  <c r="U181" i="1"/>
  <c r="W177" i="1"/>
  <c r="V177" i="1"/>
  <c r="P181" i="1"/>
  <c r="T181" i="1"/>
  <c r="S181" i="1"/>
  <c r="R181" i="1"/>
  <c r="R195" i="1"/>
  <c r="P195" i="1"/>
  <c r="Q181" i="1"/>
  <c r="P177" i="1"/>
  <c r="R177" i="1"/>
  <c r="N200" i="1"/>
  <c r="Y33" i="1" s="1"/>
  <c r="Q195" i="1"/>
  <c r="W195" i="1"/>
  <c r="V195" i="1"/>
  <c r="Q185" i="1"/>
  <c r="V185" i="1"/>
  <c r="W185" i="1"/>
  <c r="P185" i="1"/>
  <c r="U185" i="1"/>
  <c r="T185" i="1"/>
  <c r="R185" i="1"/>
  <c r="V186" i="1"/>
  <c r="W186" i="1"/>
  <c r="P186" i="1"/>
  <c r="Q186" i="1"/>
  <c r="S186" i="1"/>
  <c r="R186" i="1"/>
  <c r="T186" i="1"/>
  <c r="U186" i="1"/>
  <c r="P200" i="1" l="1"/>
  <c r="N204" i="1" s="1"/>
  <c r="S200" i="1"/>
  <c r="Q204" i="1" s="1"/>
  <c r="R200" i="1"/>
  <c r="P204" i="1" s="1"/>
  <c r="Q200" i="1"/>
  <c r="O204" i="1" s="1"/>
  <c r="W200" i="1"/>
  <c r="U204" i="1" s="1"/>
  <c r="V200" i="1"/>
  <c r="T204" i="1" s="1"/>
  <c r="U200" i="1"/>
  <c r="S204" i="1" s="1"/>
  <c r="T200" i="1"/>
  <c r="R204" i="1" s="1"/>
  <c r="L218" i="1" l="1"/>
  <c r="M218" i="1" s="1"/>
  <c r="O218" i="1" s="1"/>
  <c r="L211" i="1"/>
  <c r="M211" i="1" s="1"/>
  <c r="O211" i="1" s="1"/>
  <c r="L207" i="1"/>
  <c r="M207" i="1" s="1"/>
  <c r="N207" i="1" s="1"/>
  <c r="L224" i="1"/>
  <c r="M224" i="1" s="1"/>
  <c r="O224" i="1" s="1"/>
  <c r="L225" i="1"/>
  <c r="M225" i="1" s="1"/>
  <c r="O225" i="1" s="1"/>
  <c r="L219" i="1"/>
  <c r="M219" i="1" s="1"/>
  <c r="N219" i="1" s="1"/>
  <c r="L222" i="1"/>
  <c r="M222" i="1" s="1"/>
  <c r="N222" i="1" s="1"/>
  <c r="L216" i="1"/>
  <c r="M216" i="1" s="1"/>
  <c r="O216" i="1" s="1"/>
  <c r="L214" i="1"/>
  <c r="M214" i="1" s="1"/>
  <c r="O214" i="1" s="1"/>
  <c r="L212" i="1"/>
  <c r="M212" i="1" s="1"/>
  <c r="N212" i="1" s="1"/>
  <c r="L228" i="1"/>
  <c r="M228" i="1" s="1"/>
  <c r="O228" i="1" s="1"/>
  <c r="L217" i="1"/>
  <c r="M217" i="1" s="1"/>
  <c r="O217" i="1" s="1"/>
  <c r="L213" i="1"/>
  <c r="M213" i="1" s="1"/>
  <c r="N213" i="1" s="1"/>
  <c r="L229" i="1"/>
  <c r="M229" i="1" s="1"/>
  <c r="O229" i="1" s="1"/>
  <c r="L215" i="1"/>
  <c r="M215" i="1" s="1"/>
  <c r="O215" i="1" s="1"/>
  <c r="L208" i="1"/>
  <c r="M208" i="1" s="1"/>
  <c r="N208" i="1" s="1"/>
  <c r="L220" i="1"/>
  <c r="M220" i="1" s="1"/>
  <c r="L227" i="1"/>
  <c r="M227" i="1" s="1"/>
  <c r="N227" i="1" s="1"/>
  <c r="L226" i="1"/>
  <c r="M226" i="1" s="1"/>
  <c r="O226" i="1" s="1"/>
  <c r="L221" i="1"/>
  <c r="M221" i="1" s="1"/>
  <c r="N221" i="1" s="1"/>
  <c r="L210" i="1"/>
  <c r="M210" i="1" s="1"/>
  <c r="O210" i="1" s="1"/>
  <c r="L209" i="1"/>
  <c r="M209" i="1" s="1"/>
  <c r="N209" i="1" s="1"/>
  <c r="L223" i="1"/>
  <c r="M223" i="1" s="1"/>
  <c r="O223" i="1" s="1"/>
  <c r="N211" i="1" l="1"/>
  <c r="O212" i="1"/>
  <c r="W212" i="1" s="1"/>
  <c r="N218" i="1"/>
  <c r="O227" i="1"/>
  <c r="W227" i="1" s="1"/>
  <c r="N225" i="1"/>
  <c r="L232" i="1"/>
  <c r="Y47" i="1" s="1"/>
  <c r="O207" i="1"/>
  <c r="T207" i="1" s="1"/>
  <c r="O209" i="1"/>
  <c r="W209" i="1" s="1"/>
  <c r="O222" i="1"/>
  <c r="T222" i="1" s="1"/>
  <c r="N214" i="1"/>
  <c r="N215" i="1"/>
  <c r="O208" i="1"/>
  <c r="U208" i="1" s="1"/>
  <c r="N229" i="1"/>
  <c r="O219" i="1"/>
  <c r="V219" i="1" s="1"/>
  <c r="O221" i="1"/>
  <c r="Q221" i="1" s="1"/>
  <c r="N228" i="1"/>
  <c r="N216" i="1"/>
  <c r="N224" i="1"/>
  <c r="N217" i="1"/>
  <c r="N226" i="1"/>
  <c r="N220" i="1"/>
  <c r="O220" i="1"/>
  <c r="T220" i="1" s="1"/>
  <c r="O213" i="1"/>
  <c r="S213" i="1" s="1"/>
  <c r="N210" i="1"/>
  <c r="N223" i="1"/>
  <c r="Q215" i="1"/>
  <c r="P215" i="1"/>
  <c r="R215" i="1"/>
  <c r="S215" i="1"/>
  <c r="T215" i="1"/>
  <c r="U215" i="1"/>
  <c r="W215" i="1"/>
  <c r="V215" i="1"/>
  <c r="S225" i="1"/>
  <c r="T225" i="1"/>
  <c r="U225" i="1"/>
  <c r="P225" i="1"/>
  <c r="V225" i="1"/>
  <c r="W225" i="1"/>
  <c r="Q225" i="1"/>
  <c r="R225" i="1"/>
  <c r="T226" i="1"/>
  <c r="U226" i="1"/>
  <c r="V226" i="1"/>
  <c r="W226" i="1"/>
  <c r="P226" i="1"/>
  <c r="R226" i="1"/>
  <c r="S226" i="1"/>
  <c r="Q226" i="1"/>
  <c r="R216" i="1"/>
  <c r="S216" i="1"/>
  <c r="P216" i="1"/>
  <c r="T216" i="1"/>
  <c r="U216" i="1"/>
  <c r="V216" i="1"/>
  <c r="W216" i="1"/>
  <c r="Q216" i="1"/>
  <c r="T218" i="1"/>
  <c r="U218" i="1"/>
  <c r="V218" i="1"/>
  <c r="W218" i="1"/>
  <c r="P218" i="1"/>
  <c r="R218" i="1"/>
  <c r="S218" i="1"/>
  <c r="Q218" i="1"/>
  <c r="V228" i="1"/>
  <c r="W228" i="1"/>
  <c r="S228" i="1"/>
  <c r="Q228" i="1"/>
  <c r="R228" i="1"/>
  <c r="T228" i="1"/>
  <c r="U228" i="1"/>
  <c r="P228" i="1"/>
  <c r="U211" i="1"/>
  <c r="V211" i="1"/>
  <c r="W211" i="1"/>
  <c r="R211" i="1"/>
  <c r="Q211" i="1"/>
  <c r="P211" i="1"/>
  <c r="S211" i="1"/>
  <c r="T211" i="1"/>
  <c r="R224" i="1"/>
  <c r="S224" i="1"/>
  <c r="P224" i="1"/>
  <c r="T224" i="1"/>
  <c r="U224" i="1"/>
  <c r="V224" i="1"/>
  <c r="W224" i="1"/>
  <c r="Q224" i="1"/>
  <c r="T210" i="1"/>
  <c r="U210" i="1"/>
  <c r="Q210" i="1"/>
  <c r="V210" i="1"/>
  <c r="W210" i="1"/>
  <c r="P210" i="1"/>
  <c r="R210" i="1"/>
  <c r="S210" i="1"/>
  <c r="Q223" i="1"/>
  <c r="P223" i="1"/>
  <c r="R223" i="1"/>
  <c r="S223" i="1"/>
  <c r="T223" i="1"/>
  <c r="U223" i="1"/>
  <c r="W223" i="1"/>
  <c r="V223" i="1"/>
  <c r="W229" i="1"/>
  <c r="Q229" i="1"/>
  <c r="T229" i="1"/>
  <c r="R229" i="1"/>
  <c r="S229" i="1"/>
  <c r="U229" i="1"/>
  <c r="P229" i="1"/>
  <c r="V229" i="1"/>
  <c r="Q214" i="1"/>
  <c r="R214" i="1"/>
  <c r="S214" i="1"/>
  <c r="T214" i="1"/>
  <c r="U214" i="1"/>
  <c r="V214" i="1"/>
  <c r="W214" i="1"/>
  <c r="P214" i="1"/>
  <c r="S217" i="1"/>
  <c r="T217" i="1"/>
  <c r="U217" i="1"/>
  <c r="P217" i="1"/>
  <c r="V217" i="1"/>
  <c r="W217" i="1"/>
  <c r="Q217" i="1"/>
  <c r="R217" i="1"/>
  <c r="Q212" i="1" l="1"/>
  <c r="T212" i="1"/>
  <c r="W207" i="1"/>
  <c r="R212" i="1"/>
  <c r="S212" i="1"/>
  <c r="U212" i="1"/>
  <c r="V212" i="1"/>
  <c r="P212" i="1"/>
  <c r="V209" i="1"/>
  <c r="V227" i="1"/>
  <c r="Q222" i="1"/>
  <c r="S227" i="1"/>
  <c r="P227" i="1"/>
  <c r="Q227" i="1"/>
  <c r="R227" i="1"/>
  <c r="U227" i="1"/>
  <c r="T227" i="1"/>
  <c r="P222" i="1"/>
  <c r="S222" i="1"/>
  <c r="R222" i="1"/>
  <c r="S207" i="1"/>
  <c r="R207" i="1"/>
  <c r="Q207" i="1"/>
  <c r="P207" i="1"/>
  <c r="V207" i="1"/>
  <c r="U207" i="1"/>
  <c r="S208" i="1"/>
  <c r="W222" i="1"/>
  <c r="V222" i="1"/>
  <c r="T208" i="1"/>
  <c r="U222" i="1"/>
  <c r="R208" i="1"/>
  <c r="P208" i="1"/>
  <c r="U209" i="1"/>
  <c r="W208" i="1"/>
  <c r="T209" i="1"/>
  <c r="P209" i="1"/>
  <c r="Q208" i="1"/>
  <c r="R209" i="1"/>
  <c r="T219" i="1"/>
  <c r="S209" i="1"/>
  <c r="V208" i="1"/>
  <c r="Q209" i="1"/>
  <c r="W221" i="1"/>
  <c r="R220" i="1"/>
  <c r="V213" i="1"/>
  <c r="V221" i="1"/>
  <c r="U221" i="1"/>
  <c r="S221" i="1"/>
  <c r="T221" i="1"/>
  <c r="P220" i="1"/>
  <c r="P221" i="1"/>
  <c r="R219" i="1"/>
  <c r="W220" i="1"/>
  <c r="Q220" i="1"/>
  <c r="U219" i="1"/>
  <c r="V220" i="1"/>
  <c r="R221" i="1"/>
  <c r="U220" i="1"/>
  <c r="S220" i="1"/>
  <c r="S219" i="1"/>
  <c r="P213" i="1"/>
  <c r="P219" i="1"/>
  <c r="T213" i="1"/>
  <c r="Q219" i="1"/>
  <c r="R213" i="1"/>
  <c r="W219" i="1"/>
  <c r="W213" i="1"/>
  <c r="U213" i="1"/>
  <c r="Q213" i="1"/>
  <c r="N232" i="1"/>
  <c r="Y34" i="1" s="1"/>
  <c r="V232" i="1" l="1"/>
  <c r="T236" i="1" s="1"/>
  <c r="T232" i="1"/>
  <c r="R236" i="1" s="1"/>
  <c r="P232" i="1"/>
  <c r="N236" i="1" s="1"/>
  <c r="U232" i="1"/>
  <c r="S236" i="1" s="1"/>
  <c r="S232" i="1"/>
  <c r="Q236" i="1" s="1"/>
  <c r="R232" i="1"/>
  <c r="P236" i="1" s="1"/>
  <c r="Q232" i="1"/>
  <c r="O236" i="1" s="1"/>
  <c r="W232" i="1"/>
  <c r="U236" i="1" s="1"/>
  <c r="L240" i="1" l="1"/>
  <c r="M240" i="1" s="1"/>
  <c r="L243" i="1"/>
  <c r="M243" i="1" s="1"/>
  <c r="L259" i="1"/>
  <c r="M259" i="1" s="1"/>
  <c r="L256" i="1"/>
  <c r="L258" i="1"/>
  <c r="M258" i="1" s="1"/>
  <c r="L250" i="1"/>
  <c r="M250" i="1" s="1"/>
  <c r="L244" i="1"/>
  <c r="M244" i="1" s="1"/>
  <c r="L248" i="1"/>
  <c r="M248" i="1" s="1"/>
  <c r="L246" i="1"/>
  <c r="M246" i="1" s="1"/>
  <c r="L253" i="1"/>
  <c r="M253" i="1" s="1"/>
  <c r="L245" i="1"/>
  <c r="M245" i="1" s="1"/>
  <c r="L255" i="1"/>
  <c r="M255" i="1" s="1"/>
  <c r="L241" i="1"/>
  <c r="M241" i="1" s="1"/>
  <c r="L252" i="1"/>
  <c r="M252" i="1" s="1"/>
  <c r="L239" i="1"/>
  <c r="M239" i="1" s="1"/>
  <c r="L251" i="1"/>
  <c r="M251" i="1" s="1"/>
  <c r="L247" i="1"/>
  <c r="M247" i="1" s="1"/>
  <c r="L260" i="1"/>
  <c r="M260" i="1" s="1"/>
  <c r="L254" i="1"/>
  <c r="M254" i="1" s="1"/>
  <c r="L249" i="1"/>
  <c r="M249" i="1" s="1"/>
  <c r="L257" i="1"/>
  <c r="L242" i="1"/>
  <c r="M242" i="1" s="1"/>
  <c r="L261" i="1"/>
  <c r="M261" i="1" s="1"/>
  <c r="O247" i="1" l="1"/>
  <c r="N247" i="1"/>
  <c r="O240" i="1"/>
  <c r="N240" i="1"/>
  <c r="O251" i="1"/>
  <c r="N251" i="1"/>
  <c r="O244" i="1"/>
  <c r="N244" i="1"/>
  <c r="N243" i="1"/>
  <c r="O243" i="1"/>
  <c r="O261" i="1"/>
  <c r="N261" i="1"/>
  <c r="O250" i="1"/>
  <c r="N250" i="1"/>
  <c r="O260" i="1"/>
  <c r="N260" i="1"/>
  <c r="O239" i="1"/>
  <c r="N239" i="1"/>
  <c r="M257" i="1"/>
  <c r="N257" i="1" s="1"/>
  <c r="O258" i="1"/>
  <c r="N258" i="1"/>
  <c r="O246" i="1"/>
  <c r="N246" i="1"/>
  <c r="O242" i="1"/>
  <c r="N242" i="1"/>
  <c r="O241" i="1"/>
  <c r="N241" i="1"/>
  <c r="O255" i="1"/>
  <c r="N255" i="1"/>
  <c r="M256" i="1"/>
  <c r="N256" i="1" s="1"/>
  <c r="O253" i="1"/>
  <c r="N253" i="1"/>
  <c r="O248" i="1"/>
  <c r="N248" i="1"/>
  <c r="O252" i="1"/>
  <c r="N252" i="1"/>
  <c r="N249" i="1"/>
  <c r="O249" i="1"/>
  <c r="O254" i="1"/>
  <c r="N254" i="1"/>
  <c r="O245" i="1"/>
  <c r="N245" i="1"/>
  <c r="O259" i="1"/>
  <c r="N259" i="1"/>
  <c r="O256" i="1" l="1"/>
  <c r="W256" i="1" s="1"/>
  <c r="Q259" i="1"/>
  <c r="P259" i="1"/>
  <c r="R259" i="1"/>
  <c r="S259" i="1"/>
  <c r="U259" i="1"/>
  <c r="V259" i="1"/>
  <c r="T259" i="1"/>
  <c r="W259" i="1"/>
  <c r="W258" i="1"/>
  <c r="P258" i="1"/>
  <c r="Q258" i="1"/>
  <c r="R258" i="1"/>
  <c r="T258" i="1"/>
  <c r="U258" i="1"/>
  <c r="V258" i="1"/>
  <c r="S258" i="1"/>
  <c r="Q252" i="1"/>
  <c r="R252" i="1"/>
  <c r="S252" i="1"/>
  <c r="P252" i="1"/>
  <c r="T252" i="1"/>
  <c r="V252" i="1"/>
  <c r="W252" i="1"/>
  <c r="U252" i="1"/>
  <c r="W250" i="1"/>
  <c r="P250" i="1"/>
  <c r="Q250" i="1"/>
  <c r="R250" i="1"/>
  <c r="T250" i="1"/>
  <c r="U250" i="1"/>
  <c r="S250" i="1"/>
  <c r="V250" i="1"/>
  <c r="V241" i="1"/>
  <c r="W241" i="1"/>
  <c r="Q241" i="1"/>
  <c r="S241" i="1"/>
  <c r="T241" i="1"/>
  <c r="R241" i="1"/>
  <c r="U241" i="1"/>
  <c r="P241" i="1"/>
  <c r="R261" i="1"/>
  <c r="S261" i="1"/>
  <c r="T261" i="1"/>
  <c r="U261" i="1"/>
  <c r="P261" i="1"/>
  <c r="W261" i="1"/>
  <c r="Q261" i="1"/>
  <c r="V261" i="1"/>
  <c r="U240" i="1"/>
  <c r="V240" i="1"/>
  <c r="W240" i="1"/>
  <c r="R240" i="1"/>
  <c r="S240" i="1"/>
  <c r="P240" i="1"/>
  <c r="T240" i="1"/>
  <c r="Q240" i="1"/>
  <c r="Q244" i="1"/>
  <c r="R244" i="1"/>
  <c r="S244" i="1"/>
  <c r="P244" i="1"/>
  <c r="T244" i="1"/>
  <c r="V244" i="1"/>
  <c r="W244" i="1"/>
  <c r="U244" i="1"/>
  <c r="T255" i="1"/>
  <c r="U255" i="1"/>
  <c r="V255" i="1"/>
  <c r="W255" i="1"/>
  <c r="Q255" i="1"/>
  <c r="P255" i="1"/>
  <c r="R255" i="1"/>
  <c r="S255" i="1"/>
  <c r="O257" i="1"/>
  <c r="R253" i="1"/>
  <c r="S253" i="1"/>
  <c r="T253" i="1"/>
  <c r="U253" i="1"/>
  <c r="P253" i="1"/>
  <c r="W253" i="1"/>
  <c r="V253" i="1"/>
  <c r="Q253" i="1"/>
  <c r="T239" i="1"/>
  <c r="U239" i="1"/>
  <c r="V239" i="1"/>
  <c r="W239" i="1"/>
  <c r="Q239" i="1"/>
  <c r="R239" i="1"/>
  <c r="P239" i="1"/>
  <c r="S239" i="1"/>
  <c r="Q243" i="1"/>
  <c r="P243" i="1"/>
  <c r="R243" i="1"/>
  <c r="S243" i="1"/>
  <c r="U243" i="1"/>
  <c r="V243" i="1"/>
  <c r="T243" i="1"/>
  <c r="W243" i="1"/>
  <c r="S246" i="1"/>
  <c r="T246" i="1"/>
  <c r="U246" i="1"/>
  <c r="V246" i="1"/>
  <c r="Q246" i="1"/>
  <c r="P246" i="1"/>
  <c r="R246" i="1"/>
  <c r="W246" i="1"/>
  <c r="Q260" i="1"/>
  <c r="R260" i="1"/>
  <c r="S260" i="1"/>
  <c r="P260" i="1"/>
  <c r="T260" i="1"/>
  <c r="V260" i="1"/>
  <c r="W260" i="1"/>
  <c r="U260" i="1"/>
  <c r="Q251" i="1"/>
  <c r="P251" i="1"/>
  <c r="R251" i="1"/>
  <c r="S251" i="1"/>
  <c r="U251" i="1"/>
  <c r="V251" i="1"/>
  <c r="W251" i="1"/>
  <c r="T251" i="1"/>
  <c r="R245" i="1"/>
  <c r="S245" i="1"/>
  <c r="T245" i="1"/>
  <c r="U245" i="1"/>
  <c r="P245" i="1"/>
  <c r="W245" i="1"/>
  <c r="Q245" i="1"/>
  <c r="V245" i="1"/>
  <c r="U248" i="1"/>
  <c r="V248" i="1"/>
  <c r="W248" i="1"/>
  <c r="R248" i="1"/>
  <c r="S248" i="1"/>
  <c r="P248" i="1"/>
  <c r="Q248" i="1"/>
  <c r="T248" i="1"/>
  <c r="N264" i="1"/>
  <c r="Y35" i="1" s="1"/>
  <c r="S254" i="1"/>
  <c r="T254" i="1"/>
  <c r="U254" i="1"/>
  <c r="V254" i="1"/>
  <c r="Q254" i="1"/>
  <c r="R254" i="1"/>
  <c r="W254" i="1"/>
  <c r="P254" i="1"/>
  <c r="W242" i="1"/>
  <c r="P242" i="1"/>
  <c r="Q242" i="1"/>
  <c r="R242" i="1"/>
  <c r="T242" i="1"/>
  <c r="U242" i="1"/>
  <c r="V242" i="1"/>
  <c r="S242" i="1"/>
  <c r="V249" i="1"/>
  <c r="W249" i="1"/>
  <c r="Q249" i="1"/>
  <c r="S249" i="1"/>
  <c r="T249" i="1"/>
  <c r="U249" i="1"/>
  <c r="P249" i="1"/>
  <c r="R249" i="1"/>
  <c r="L264" i="1"/>
  <c r="Y48" i="1" s="1"/>
  <c r="T247" i="1"/>
  <c r="U247" i="1"/>
  <c r="V247" i="1"/>
  <c r="W247" i="1"/>
  <c r="Q247" i="1"/>
  <c r="P247" i="1"/>
  <c r="R247" i="1"/>
  <c r="S247" i="1"/>
  <c r="U256" i="1" l="1"/>
  <c r="V256" i="1"/>
  <c r="Q256" i="1"/>
  <c r="P256" i="1"/>
  <c r="T256" i="1"/>
  <c r="S256" i="1"/>
  <c r="R256" i="1"/>
  <c r="V257" i="1"/>
  <c r="W257" i="1"/>
  <c r="W264" i="1" s="1"/>
  <c r="U268" i="1" s="1"/>
  <c r="Q257" i="1"/>
  <c r="S257" i="1"/>
  <c r="T257" i="1"/>
  <c r="P257" i="1"/>
  <c r="R257" i="1"/>
  <c r="U257" i="1"/>
  <c r="V264" i="1" l="1"/>
  <c r="T268" i="1" s="1"/>
  <c r="U264" i="1"/>
  <c r="S268" i="1" s="1"/>
  <c r="P264" i="1"/>
  <c r="N268" i="1" s="1"/>
  <c r="R264" i="1"/>
  <c r="P268" i="1" s="1"/>
  <c r="T264" i="1"/>
  <c r="R268" i="1" s="1"/>
  <c r="S264" i="1"/>
  <c r="Q268" i="1" s="1"/>
  <c r="Q264" i="1"/>
  <c r="O268" i="1" s="1"/>
  <c r="L271" i="1" l="1"/>
  <c r="M271" i="1" s="1"/>
  <c r="N271" i="1" s="1"/>
  <c r="L272" i="1"/>
  <c r="M272" i="1" s="1"/>
  <c r="O272" i="1" s="1"/>
  <c r="L291" i="1"/>
  <c r="M291" i="1" s="1"/>
  <c r="O291" i="1" s="1"/>
  <c r="L281" i="1"/>
  <c r="M281" i="1" s="1"/>
  <c r="O281" i="1" s="1"/>
  <c r="L288" i="1"/>
  <c r="M288" i="1" s="1"/>
  <c r="N288" i="1" s="1"/>
  <c r="L276" i="1"/>
  <c r="M276" i="1" s="1"/>
  <c r="O276" i="1" s="1"/>
  <c r="L275" i="1"/>
  <c r="M275" i="1" s="1"/>
  <c r="N275" i="1" s="1"/>
  <c r="L277" i="1"/>
  <c r="M277" i="1" s="1"/>
  <c r="O277" i="1" s="1"/>
  <c r="L274" i="1"/>
  <c r="M274" i="1" s="1"/>
  <c r="O274" i="1" s="1"/>
  <c r="L293" i="1"/>
  <c r="M293" i="1" s="1"/>
  <c r="N293" i="1" s="1"/>
  <c r="L282" i="1"/>
  <c r="M282" i="1" s="1"/>
  <c r="O282" i="1" s="1"/>
  <c r="L285" i="1"/>
  <c r="M285" i="1" s="1"/>
  <c r="N285" i="1" s="1"/>
  <c r="L278" i="1"/>
  <c r="M278" i="1" s="1"/>
  <c r="L273" i="1"/>
  <c r="M273" i="1" s="1"/>
  <c r="N273" i="1" s="1"/>
  <c r="L289" i="1"/>
  <c r="M289" i="1" s="1"/>
  <c r="N289" i="1" s="1"/>
  <c r="L280" i="1"/>
  <c r="M280" i="1" s="1"/>
  <c r="O280" i="1" s="1"/>
  <c r="L283" i="1"/>
  <c r="M283" i="1" s="1"/>
  <c r="O283" i="1" s="1"/>
  <c r="L292" i="1"/>
  <c r="M292" i="1" s="1"/>
  <c r="N292" i="1" s="1"/>
  <c r="L279" i="1"/>
  <c r="M279" i="1" s="1"/>
  <c r="O279" i="1" s="1"/>
  <c r="L287" i="1"/>
  <c r="M287" i="1" s="1"/>
  <c r="O287" i="1" s="1"/>
  <c r="L284" i="1"/>
  <c r="M284" i="1" s="1"/>
  <c r="O284" i="1" s="1"/>
  <c r="L290" i="1"/>
  <c r="M290" i="1" s="1"/>
  <c r="N290" i="1" s="1"/>
  <c r="L286" i="1"/>
  <c r="M286" i="1" s="1"/>
  <c r="O286" i="1" s="1"/>
  <c r="N281" i="1" l="1"/>
  <c r="N272" i="1"/>
  <c r="N282" i="1"/>
  <c r="O271" i="1"/>
  <c r="P271" i="1" s="1"/>
  <c r="N276" i="1"/>
  <c r="N291" i="1"/>
  <c r="N279" i="1"/>
  <c r="O288" i="1"/>
  <c r="Q288" i="1" s="1"/>
  <c r="O275" i="1"/>
  <c r="Q275" i="1" s="1"/>
  <c r="N280" i="1"/>
  <c r="O273" i="1"/>
  <c r="W273" i="1" s="1"/>
  <c r="O290" i="1"/>
  <c r="T290" i="1" s="1"/>
  <c r="O289" i="1"/>
  <c r="T289" i="1" s="1"/>
  <c r="N277" i="1"/>
  <c r="N286" i="1"/>
  <c r="O293" i="1"/>
  <c r="R293" i="1" s="1"/>
  <c r="N274" i="1"/>
  <c r="O292" i="1"/>
  <c r="P292" i="1" s="1"/>
  <c r="L296" i="1"/>
  <c r="Y49" i="1" s="1"/>
  <c r="N283" i="1"/>
  <c r="O278" i="1"/>
  <c r="S278" i="1" s="1"/>
  <c r="N278" i="1"/>
  <c r="N284" i="1"/>
  <c r="O285" i="1"/>
  <c r="R285" i="1" s="1"/>
  <c r="N287" i="1"/>
  <c r="Q276" i="1"/>
  <c r="R276" i="1"/>
  <c r="V276" i="1"/>
  <c r="S276" i="1"/>
  <c r="P276" i="1"/>
  <c r="T276" i="1"/>
  <c r="U276" i="1"/>
  <c r="W276" i="1"/>
  <c r="Q284" i="1"/>
  <c r="R284" i="1"/>
  <c r="V284" i="1"/>
  <c r="T284" i="1"/>
  <c r="U284" i="1"/>
  <c r="P284" i="1"/>
  <c r="W284" i="1"/>
  <c r="S284" i="1"/>
  <c r="T279" i="1"/>
  <c r="U279" i="1"/>
  <c r="Q279" i="1"/>
  <c r="P279" i="1"/>
  <c r="R279" i="1"/>
  <c r="S279" i="1"/>
  <c r="V279" i="1"/>
  <c r="W279" i="1"/>
  <c r="Q283" i="1"/>
  <c r="P283" i="1"/>
  <c r="U283" i="1"/>
  <c r="R283" i="1"/>
  <c r="S283" i="1"/>
  <c r="T283" i="1"/>
  <c r="V283" i="1"/>
  <c r="W283" i="1"/>
  <c r="U272" i="1"/>
  <c r="V272" i="1"/>
  <c r="R272" i="1"/>
  <c r="Q272" i="1"/>
  <c r="P272" i="1"/>
  <c r="S272" i="1"/>
  <c r="T272" i="1"/>
  <c r="W272" i="1"/>
  <c r="S286" i="1"/>
  <c r="T286" i="1"/>
  <c r="R286" i="1"/>
  <c r="U286" i="1"/>
  <c r="V286" i="1"/>
  <c r="W286" i="1"/>
  <c r="P286" i="1"/>
  <c r="Q286" i="1"/>
  <c r="W274" i="1"/>
  <c r="P274" i="1"/>
  <c r="T274" i="1"/>
  <c r="Q274" i="1"/>
  <c r="R274" i="1"/>
  <c r="S274" i="1"/>
  <c r="U274" i="1"/>
  <c r="V274" i="1"/>
  <c r="W282" i="1"/>
  <c r="P282" i="1"/>
  <c r="T282" i="1"/>
  <c r="U282" i="1"/>
  <c r="V282" i="1"/>
  <c r="Q282" i="1"/>
  <c r="R282" i="1"/>
  <c r="S282" i="1"/>
  <c r="T287" i="1"/>
  <c r="U287" i="1"/>
  <c r="Q287" i="1"/>
  <c r="P287" i="1"/>
  <c r="R287" i="1"/>
  <c r="S287" i="1"/>
  <c r="V287" i="1"/>
  <c r="W287" i="1"/>
  <c r="Q291" i="1"/>
  <c r="P291" i="1"/>
  <c r="U291" i="1"/>
  <c r="V291" i="1"/>
  <c r="W291" i="1"/>
  <c r="R291" i="1"/>
  <c r="S291" i="1"/>
  <c r="T291" i="1"/>
  <c r="V281" i="1"/>
  <c r="W281" i="1"/>
  <c r="S281" i="1"/>
  <c r="P281" i="1"/>
  <c r="Q281" i="1"/>
  <c r="R281" i="1"/>
  <c r="T281" i="1"/>
  <c r="U281" i="1"/>
  <c r="U280" i="1"/>
  <c r="V280" i="1"/>
  <c r="R280" i="1"/>
  <c r="W280" i="1"/>
  <c r="Q280" i="1"/>
  <c r="S280" i="1"/>
  <c r="T280" i="1"/>
  <c r="P280" i="1"/>
  <c r="R277" i="1"/>
  <c r="S277" i="1"/>
  <c r="W277" i="1"/>
  <c r="Q277" i="1"/>
  <c r="T277" i="1"/>
  <c r="U277" i="1"/>
  <c r="V277" i="1"/>
  <c r="P277" i="1"/>
  <c r="W290" i="1" l="1"/>
  <c r="Q271" i="1"/>
  <c r="R275" i="1"/>
  <c r="P288" i="1"/>
  <c r="V271" i="1"/>
  <c r="W275" i="1"/>
  <c r="S275" i="1"/>
  <c r="V275" i="1"/>
  <c r="W292" i="1"/>
  <c r="V278" i="1"/>
  <c r="U271" i="1"/>
  <c r="P289" i="1"/>
  <c r="T275" i="1"/>
  <c r="P278" i="1"/>
  <c r="T271" i="1"/>
  <c r="R271" i="1"/>
  <c r="R288" i="1"/>
  <c r="P275" i="1"/>
  <c r="W271" i="1"/>
  <c r="Q289" i="1"/>
  <c r="S271" i="1"/>
  <c r="U275" i="1"/>
  <c r="V288" i="1"/>
  <c r="V273" i="1"/>
  <c r="U288" i="1"/>
  <c r="T292" i="1"/>
  <c r="S292" i="1"/>
  <c r="W288" i="1"/>
  <c r="T288" i="1"/>
  <c r="S288" i="1"/>
  <c r="P293" i="1"/>
  <c r="P273" i="1"/>
  <c r="S290" i="1"/>
  <c r="R289" i="1"/>
  <c r="R292" i="1"/>
  <c r="S289" i="1"/>
  <c r="U290" i="1"/>
  <c r="R273" i="1"/>
  <c r="Q273" i="1"/>
  <c r="U292" i="1"/>
  <c r="U273" i="1"/>
  <c r="T273" i="1"/>
  <c r="V292" i="1"/>
  <c r="S273" i="1"/>
  <c r="Q292" i="1"/>
  <c r="P290" i="1"/>
  <c r="V290" i="1"/>
  <c r="W289" i="1"/>
  <c r="T293" i="1"/>
  <c r="U278" i="1"/>
  <c r="V289" i="1"/>
  <c r="R290" i="1"/>
  <c r="R278" i="1"/>
  <c r="U289" i="1"/>
  <c r="V285" i="1"/>
  <c r="Q290" i="1"/>
  <c r="Q278" i="1"/>
  <c r="U285" i="1"/>
  <c r="Q293" i="1"/>
  <c r="Q285" i="1"/>
  <c r="T285" i="1"/>
  <c r="P285" i="1"/>
  <c r="U293" i="1"/>
  <c r="W285" i="1"/>
  <c r="W293" i="1"/>
  <c r="W278" i="1"/>
  <c r="V293" i="1"/>
  <c r="S285" i="1"/>
  <c r="S293" i="1"/>
  <c r="T278" i="1"/>
  <c r="N296" i="1"/>
  <c r="Y36" i="1" s="1"/>
  <c r="P296" i="1" l="1"/>
  <c r="N300" i="1" s="1"/>
  <c r="Q296" i="1"/>
  <c r="O300" i="1" s="1"/>
  <c r="W296" i="1"/>
  <c r="U300" i="1" s="1"/>
  <c r="T296" i="1"/>
  <c r="R300" i="1" s="1"/>
  <c r="U296" i="1"/>
  <c r="S300" i="1" s="1"/>
  <c r="S296" i="1"/>
  <c r="Q300" i="1" s="1"/>
  <c r="R296" i="1"/>
  <c r="P300" i="1" s="1"/>
  <c r="V296" i="1"/>
  <c r="T300" i="1" s="1"/>
  <c r="L321" i="1" l="1"/>
  <c r="M321" i="1" s="1"/>
  <c r="O321" i="1" s="1"/>
  <c r="L313" i="1"/>
  <c r="M313" i="1" s="1"/>
  <c r="O313" i="1" s="1"/>
  <c r="L318" i="1"/>
  <c r="M318" i="1" s="1"/>
  <c r="N318" i="1" s="1"/>
  <c r="L303" i="1"/>
  <c r="M303" i="1" s="1"/>
  <c r="N303" i="1" s="1"/>
  <c r="L316" i="1"/>
  <c r="M316" i="1" s="1"/>
  <c r="N316" i="1" s="1"/>
  <c r="L309" i="1"/>
  <c r="M309" i="1" s="1"/>
  <c r="O309" i="1" s="1"/>
  <c r="L306" i="1"/>
  <c r="M306" i="1" s="1"/>
  <c r="O306" i="1" s="1"/>
  <c r="L324" i="1"/>
  <c r="M324" i="1" s="1"/>
  <c r="O324" i="1" s="1"/>
  <c r="L310" i="1"/>
  <c r="M310" i="1" s="1"/>
  <c r="N310" i="1" s="1"/>
  <c r="L317" i="1"/>
  <c r="M317" i="1" s="1"/>
  <c r="N317" i="1" s="1"/>
  <c r="L307" i="1"/>
  <c r="M307" i="1" s="1"/>
  <c r="N307" i="1" s="1"/>
  <c r="L305" i="1"/>
  <c r="M305" i="1" s="1"/>
  <c r="O305" i="1" s="1"/>
  <c r="L312" i="1"/>
  <c r="M312" i="1" s="1"/>
  <c r="N312" i="1" s="1"/>
  <c r="L320" i="1"/>
  <c r="M320" i="1" s="1"/>
  <c r="O320" i="1" s="1"/>
  <c r="L323" i="1"/>
  <c r="M323" i="1" s="1"/>
  <c r="N323" i="1" s="1"/>
  <c r="L308" i="1"/>
  <c r="M308" i="1" s="1"/>
  <c r="N308" i="1" s="1"/>
  <c r="L325" i="1"/>
  <c r="M325" i="1" s="1"/>
  <c r="N325" i="1" s="1"/>
  <c r="L319" i="1"/>
  <c r="M319" i="1" s="1"/>
  <c r="O319" i="1" s="1"/>
  <c r="L304" i="1"/>
  <c r="M304" i="1" s="1"/>
  <c r="N304" i="1" s="1"/>
  <c r="L314" i="1"/>
  <c r="M314" i="1" s="1"/>
  <c r="O314" i="1" s="1"/>
  <c r="L311" i="1"/>
  <c r="M311" i="1" s="1"/>
  <c r="O311" i="1" s="1"/>
  <c r="L322" i="1"/>
  <c r="M322" i="1" s="1"/>
  <c r="N322" i="1" s="1"/>
  <c r="L315" i="1"/>
  <c r="M315" i="1" s="1"/>
  <c r="N315" i="1" s="1"/>
  <c r="O318" i="1" l="1"/>
  <c r="U318" i="1" s="1"/>
  <c r="N313" i="1"/>
  <c r="N321" i="1"/>
  <c r="O317" i="1"/>
  <c r="S317" i="1" s="1"/>
  <c r="N305" i="1"/>
  <c r="N314" i="1"/>
  <c r="O312" i="1"/>
  <c r="S312" i="1" s="1"/>
  <c r="O316" i="1"/>
  <c r="Q316" i="1" s="1"/>
  <c r="O303" i="1"/>
  <c r="T303" i="1" s="1"/>
  <c r="N309" i="1"/>
  <c r="O310" i="1"/>
  <c r="W310" i="1" s="1"/>
  <c r="O322" i="1"/>
  <c r="R322" i="1" s="1"/>
  <c r="N311" i="1"/>
  <c r="N319" i="1"/>
  <c r="O304" i="1"/>
  <c r="V304" i="1" s="1"/>
  <c r="N320" i="1"/>
  <c r="N306" i="1"/>
  <c r="O308" i="1"/>
  <c r="Q308" i="1" s="1"/>
  <c r="N324" i="1"/>
  <c r="U319" i="1"/>
  <c r="V319" i="1"/>
  <c r="R319" i="1"/>
  <c r="W319" i="1"/>
  <c r="Q319" i="1"/>
  <c r="P319" i="1"/>
  <c r="S319" i="1"/>
  <c r="T319" i="1"/>
  <c r="L328" i="1"/>
  <c r="Y50" i="1" s="1"/>
  <c r="S309" i="1"/>
  <c r="T309" i="1"/>
  <c r="Q309" i="1"/>
  <c r="R309" i="1"/>
  <c r="U309" i="1"/>
  <c r="V309" i="1"/>
  <c r="W309" i="1"/>
  <c r="P309" i="1"/>
  <c r="Q314" i="1"/>
  <c r="U314" i="1"/>
  <c r="S314" i="1"/>
  <c r="T314" i="1"/>
  <c r="V314" i="1"/>
  <c r="P314" i="1"/>
  <c r="W314" i="1"/>
  <c r="R314" i="1"/>
  <c r="U311" i="1"/>
  <c r="V311" i="1"/>
  <c r="R311" i="1"/>
  <c r="P311" i="1"/>
  <c r="Q311" i="1"/>
  <c r="S311" i="1"/>
  <c r="T311" i="1"/>
  <c r="W311" i="1"/>
  <c r="W305" i="1"/>
  <c r="T305" i="1"/>
  <c r="R305" i="1"/>
  <c r="S305" i="1"/>
  <c r="U305" i="1"/>
  <c r="V305" i="1"/>
  <c r="P305" i="1"/>
  <c r="Q305" i="1"/>
  <c r="R324" i="1"/>
  <c r="S324" i="1"/>
  <c r="P324" i="1"/>
  <c r="W324" i="1"/>
  <c r="Q324" i="1"/>
  <c r="T324" i="1"/>
  <c r="U324" i="1"/>
  <c r="V324" i="1"/>
  <c r="Q306" i="1"/>
  <c r="U306" i="1"/>
  <c r="W306" i="1"/>
  <c r="R306" i="1"/>
  <c r="S306" i="1"/>
  <c r="P306" i="1"/>
  <c r="T306" i="1"/>
  <c r="V306" i="1"/>
  <c r="O323" i="1"/>
  <c r="W313" i="1"/>
  <c r="T313" i="1"/>
  <c r="P313" i="1"/>
  <c r="Q313" i="1"/>
  <c r="R313" i="1"/>
  <c r="S313" i="1"/>
  <c r="U313" i="1"/>
  <c r="V313" i="1"/>
  <c r="O315" i="1"/>
  <c r="O325" i="1"/>
  <c r="V320" i="1"/>
  <c r="W320" i="1"/>
  <c r="S320" i="1"/>
  <c r="P320" i="1"/>
  <c r="Q320" i="1"/>
  <c r="R320" i="1"/>
  <c r="T320" i="1"/>
  <c r="U320" i="1"/>
  <c r="W316" i="1"/>
  <c r="T318" i="1"/>
  <c r="W321" i="1"/>
  <c r="T321" i="1"/>
  <c r="U321" i="1"/>
  <c r="V321" i="1"/>
  <c r="Q321" i="1"/>
  <c r="R321" i="1"/>
  <c r="P321" i="1"/>
  <c r="S321" i="1"/>
  <c r="O307" i="1"/>
  <c r="W318" i="1" l="1"/>
  <c r="S318" i="1"/>
  <c r="R318" i="1"/>
  <c r="P318" i="1"/>
  <c r="V318" i="1"/>
  <c r="Q318" i="1"/>
  <c r="Q317" i="1"/>
  <c r="W317" i="1"/>
  <c r="P317" i="1"/>
  <c r="V317" i="1"/>
  <c r="U317" i="1"/>
  <c r="R317" i="1"/>
  <c r="T317" i="1"/>
  <c r="R304" i="1"/>
  <c r="U304" i="1"/>
  <c r="W304" i="1"/>
  <c r="T304" i="1"/>
  <c r="P304" i="1"/>
  <c r="S304" i="1"/>
  <c r="Q304" i="1"/>
  <c r="V316" i="1"/>
  <c r="V312" i="1"/>
  <c r="Q310" i="1"/>
  <c r="R312" i="1"/>
  <c r="Q312" i="1"/>
  <c r="U312" i="1"/>
  <c r="P316" i="1"/>
  <c r="S316" i="1"/>
  <c r="R316" i="1"/>
  <c r="T312" i="1"/>
  <c r="S303" i="1"/>
  <c r="W322" i="1"/>
  <c r="V310" i="1"/>
  <c r="U316" i="1"/>
  <c r="T316" i="1"/>
  <c r="P312" i="1"/>
  <c r="T310" i="1"/>
  <c r="W303" i="1"/>
  <c r="W312" i="1"/>
  <c r="V322" i="1"/>
  <c r="S322" i="1"/>
  <c r="U310" i="1"/>
  <c r="P303" i="1"/>
  <c r="P310" i="1"/>
  <c r="R303" i="1"/>
  <c r="S310" i="1"/>
  <c r="V303" i="1"/>
  <c r="R310" i="1"/>
  <c r="U303" i="1"/>
  <c r="U322" i="1"/>
  <c r="Q303" i="1"/>
  <c r="P322" i="1"/>
  <c r="Q322" i="1"/>
  <c r="T322" i="1"/>
  <c r="N328" i="1"/>
  <c r="Y37" i="1" s="1"/>
  <c r="V308" i="1"/>
  <c r="W308" i="1"/>
  <c r="P308" i="1"/>
  <c r="S308" i="1"/>
  <c r="R308" i="1"/>
  <c r="U308" i="1"/>
  <c r="T308" i="1"/>
  <c r="Q307" i="1"/>
  <c r="P307" i="1"/>
  <c r="R307" i="1"/>
  <c r="V307" i="1"/>
  <c r="S307" i="1"/>
  <c r="T307" i="1"/>
  <c r="U307" i="1"/>
  <c r="W307" i="1"/>
  <c r="S325" i="1"/>
  <c r="T325" i="1"/>
  <c r="R325" i="1"/>
  <c r="P325" i="1"/>
  <c r="U325" i="1"/>
  <c r="V325" i="1"/>
  <c r="W325" i="1"/>
  <c r="Q325" i="1"/>
  <c r="Q315" i="1"/>
  <c r="P315" i="1"/>
  <c r="R315" i="1"/>
  <c r="V315" i="1"/>
  <c r="S315" i="1"/>
  <c r="T315" i="1"/>
  <c r="U315" i="1"/>
  <c r="W315" i="1"/>
  <c r="Q323" i="1"/>
  <c r="P323" i="1"/>
  <c r="R323" i="1"/>
  <c r="V323" i="1"/>
  <c r="T323" i="1"/>
  <c r="U323" i="1"/>
  <c r="W323" i="1"/>
  <c r="S323" i="1"/>
  <c r="W328" i="1" l="1"/>
  <c r="U332" i="1" s="1"/>
  <c r="U328" i="1"/>
  <c r="S332" i="1" s="1"/>
  <c r="S328" i="1"/>
  <c r="Q332" i="1" s="1"/>
  <c r="V328" i="1"/>
  <c r="T332" i="1" s="1"/>
  <c r="R328" i="1"/>
  <c r="P332" i="1" s="1"/>
  <c r="T328" i="1"/>
  <c r="R332" i="1" s="1"/>
  <c r="Q328" i="1"/>
  <c r="O332" i="1" s="1"/>
  <c r="P328" i="1"/>
  <c r="N332" i="1" s="1"/>
  <c r="L337" i="1" l="1"/>
  <c r="M337" i="1" s="1"/>
  <c r="N337" i="1" s="1"/>
  <c r="L338" i="1"/>
  <c r="M338" i="1" s="1"/>
  <c r="O338" i="1" s="1"/>
  <c r="L351" i="1"/>
  <c r="M351" i="1" s="1"/>
  <c r="N351" i="1" s="1"/>
  <c r="L348" i="1"/>
  <c r="M348" i="1" s="1"/>
  <c r="O348" i="1" s="1"/>
  <c r="L349" i="1"/>
  <c r="M349" i="1" s="1"/>
  <c r="N349" i="1" s="1"/>
  <c r="L335" i="1"/>
  <c r="M335" i="1" s="1"/>
  <c r="N335" i="1" s="1"/>
  <c r="L344" i="1"/>
  <c r="M344" i="1" s="1"/>
  <c r="O344" i="1" s="1"/>
  <c r="L350" i="1"/>
  <c r="M350" i="1" s="1"/>
  <c r="O350" i="1" s="1"/>
  <c r="L341" i="1"/>
  <c r="M341" i="1" s="1"/>
  <c r="O341" i="1" s="1"/>
  <c r="L357" i="1"/>
  <c r="M357" i="1" s="1"/>
  <c r="O357" i="1" s="1"/>
  <c r="L356" i="1"/>
  <c r="M356" i="1" s="1"/>
  <c r="O356" i="1" s="1"/>
  <c r="L353" i="1"/>
  <c r="M353" i="1" s="1"/>
  <c r="N353" i="1" s="1"/>
  <c r="L340" i="1"/>
  <c r="M340" i="1" s="1"/>
  <c r="N340" i="1" s="1"/>
  <c r="L346" i="1"/>
  <c r="M346" i="1" s="1"/>
  <c r="O346" i="1" s="1"/>
  <c r="L342" i="1"/>
  <c r="M342" i="1" s="1"/>
  <c r="O342" i="1" s="1"/>
  <c r="L343" i="1"/>
  <c r="M343" i="1" s="1"/>
  <c r="N343" i="1" s="1"/>
  <c r="L355" i="1"/>
  <c r="M355" i="1" s="1"/>
  <c r="N355" i="1" s="1"/>
  <c r="L352" i="1"/>
  <c r="M352" i="1" s="1"/>
  <c r="O352" i="1" s="1"/>
  <c r="L347" i="1"/>
  <c r="M347" i="1" s="1"/>
  <c r="O347" i="1" s="1"/>
  <c r="L339" i="1"/>
  <c r="M339" i="1" s="1"/>
  <c r="N339" i="1" s="1"/>
  <c r="L336" i="1"/>
  <c r="M336" i="1" s="1"/>
  <c r="N336" i="1" s="1"/>
  <c r="L354" i="1"/>
  <c r="M354" i="1" s="1"/>
  <c r="O354" i="1" s="1"/>
  <c r="L345" i="1"/>
  <c r="M345" i="1" s="1"/>
  <c r="N345" i="1" s="1"/>
  <c r="O337" i="1" l="1"/>
  <c r="U337" i="1" s="1"/>
  <c r="O353" i="1"/>
  <c r="P353" i="1" s="1"/>
  <c r="N348" i="1"/>
  <c r="O340" i="1"/>
  <c r="W340" i="1" s="1"/>
  <c r="N344" i="1"/>
  <c r="O345" i="1"/>
  <c r="T345" i="1" s="1"/>
  <c r="N342" i="1"/>
  <c r="O339" i="1"/>
  <c r="P339" i="1" s="1"/>
  <c r="O349" i="1"/>
  <c r="P349" i="1" s="1"/>
  <c r="O351" i="1"/>
  <c r="W351" i="1" s="1"/>
  <c r="N338" i="1"/>
  <c r="N356" i="1"/>
  <c r="N352" i="1"/>
  <c r="N357" i="1"/>
  <c r="N347" i="1"/>
  <c r="N341" i="1"/>
  <c r="O335" i="1"/>
  <c r="V335" i="1" s="1"/>
  <c r="N354" i="1"/>
  <c r="L360" i="1"/>
  <c r="Y51" i="1" s="1"/>
  <c r="N350" i="1"/>
  <c r="N346" i="1"/>
  <c r="O336" i="1"/>
  <c r="V336" i="1" s="1"/>
  <c r="O343" i="1"/>
  <c r="P343" i="1" s="1"/>
  <c r="O355" i="1"/>
  <c r="S355" i="1" s="1"/>
  <c r="U338" i="1"/>
  <c r="V338" i="1"/>
  <c r="W338" i="1"/>
  <c r="P338" i="1"/>
  <c r="Q338" i="1"/>
  <c r="S338" i="1"/>
  <c r="R338" i="1"/>
  <c r="T338" i="1"/>
  <c r="V347" i="1"/>
  <c r="W347" i="1"/>
  <c r="R347" i="1"/>
  <c r="T347" i="1"/>
  <c r="S347" i="1"/>
  <c r="P347" i="1"/>
  <c r="U347" i="1"/>
  <c r="Q347" i="1"/>
  <c r="Q341" i="1"/>
  <c r="R341" i="1"/>
  <c r="T341" i="1"/>
  <c r="V341" i="1"/>
  <c r="S341" i="1"/>
  <c r="U341" i="1"/>
  <c r="W341" i="1"/>
  <c r="P341" i="1"/>
  <c r="U354" i="1"/>
  <c r="V354" i="1"/>
  <c r="W354" i="1"/>
  <c r="P354" i="1"/>
  <c r="Q354" i="1"/>
  <c r="S354" i="1"/>
  <c r="R354" i="1"/>
  <c r="T354" i="1"/>
  <c r="Q350" i="1"/>
  <c r="R350" i="1"/>
  <c r="S350" i="1"/>
  <c r="U350" i="1"/>
  <c r="W350" i="1"/>
  <c r="P350" i="1"/>
  <c r="T350" i="1"/>
  <c r="V350" i="1"/>
  <c r="U346" i="1"/>
  <c r="V346" i="1"/>
  <c r="W346" i="1"/>
  <c r="P346" i="1"/>
  <c r="Q346" i="1"/>
  <c r="S346" i="1"/>
  <c r="R346" i="1"/>
  <c r="T346" i="1"/>
  <c r="Q342" i="1"/>
  <c r="R342" i="1"/>
  <c r="S342" i="1"/>
  <c r="U342" i="1"/>
  <c r="W342" i="1"/>
  <c r="P342" i="1"/>
  <c r="T342" i="1"/>
  <c r="V342" i="1"/>
  <c r="W348" i="1"/>
  <c r="Q348" i="1"/>
  <c r="S348" i="1"/>
  <c r="P348" i="1"/>
  <c r="U348" i="1"/>
  <c r="R348" i="1"/>
  <c r="T348" i="1"/>
  <c r="V348" i="1"/>
  <c r="Q357" i="1"/>
  <c r="R357" i="1"/>
  <c r="T357" i="1"/>
  <c r="V357" i="1"/>
  <c r="S357" i="1"/>
  <c r="U357" i="1"/>
  <c r="W357" i="1"/>
  <c r="P357" i="1"/>
  <c r="S352" i="1"/>
  <c r="P352" i="1"/>
  <c r="T352" i="1"/>
  <c r="U352" i="1"/>
  <c r="W352" i="1"/>
  <c r="Q352" i="1"/>
  <c r="R352" i="1"/>
  <c r="V352" i="1"/>
  <c r="S344" i="1"/>
  <c r="P344" i="1"/>
  <c r="T344" i="1"/>
  <c r="U344" i="1"/>
  <c r="W344" i="1"/>
  <c r="Q344" i="1"/>
  <c r="R344" i="1"/>
  <c r="V344" i="1"/>
  <c r="W356" i="1"/>
  <c r="Q356" i="1"/>
  <c r="S356" i="1"/>
  <c r="P356" i="1"/>
  <c r="U356" i="1"/>
  <c r="T356" i="1"/>
  <c r="V356" i="1"/>
  <c r="R356" i="1"/>
  <c r="U353" i="1" l="1"/>
  <c r="Q337" i="1"/>
  <c r="T337" i="1"/>
  <c r="W337" i="1"/>
  <c r="S337" i="1"/>
  <c r="R337" i="1"/>
  <c r="V337" i="1"/>
  <c r="P337" i="1"/>
  <c r="V340" i="1"/>
  <c r="T353" i="1"/>
  <c r="Q353" i="1"/>
  <c r="W353" i="1"/>
  <c r="R353" i="1"/>
  <c r="S353" i="1"/>
  <c r="V353" i="1"/>
  <c r="Q345" i="1"/>
  <c r="Q336" i="1"/>
  <c r="W345" i="1"/>
  <c r="S345" i="1"/>
  <c r="V349" i="1"/>
  <c r="R345" i="1"/>
  <c r="V345" i="1"/>
  <c r="P345" i="1"/>
  <c r="R336" i="1"/>
  <c r="W343" i="1"/>
  <c r="U336" i="1"/>
  <c r="U345" i="1"/>
  <c r="T336" i="1"/>
  <c r="S339" i="1"/>
  <c r="Q339" i="1"/>
  <c r="R339" i="1"/>
  <c r="W339" i="1"/>
  <c r="S335" i="1"/>
  <c r="R335" i="1"/>
  <c r="T340" i="1"/>
  <c r="T339" i="1"/>
  <c r="R340" i="1"/>
  <c r="R355" i="1"/>
  <c r="W355" i="1"/>
  <c r="U340" i="1"/>
  <c r="P340" i="1"/>
  <c r="V339" i="1"/>
  <c r="S340" i="1"/>
  <c r="Q340" i="1"/>
  <c r="U339" i="1"/>
  <c r="V355" i="1"/>
  <c r="T349" i="1"/>
  <c r="R349" i="1"/>
  <c r="U355" i="1"/>
  <c r="T335" i="1"/>
  <c r="Q355" i="1"/>
  <c r="P351" i="1"/>
  <c r="Q349" i="1"/>
  <c r="U351" i="1"/>
  <c r="W349" i="1"/>
  <c r="U349" i="1"/>
  <c r="S349" i="1"/>
  <c r="P355" i="1"/>
  <c r="T355" i="1"/>
  <c r="V351" i="1"/>
  <c r="W335" i="1"/>
  <c r="T351" i="1"/>
  <c r="U335" i="1"/>
  <c r="S351" i="1"/>
  <c r="Q335" i="1"/>
  <c r="R351" i="1"/>
  <c r="P335" i="1"/>
  <c r="Q351" i="1"/>
  <c r="N360" i="1"/>
  <c r="Y38" i="1" s="1"/>
  <c r="U343" i="1"/>
  <c r="W336" i="1"/>
  <c r="Q343" i="1"/>
  <c r="P336" i="1"/>
  <c r="S343" i="1"/>
  <c r="V343" i="1"/>
  <c r="S336" i="1"/>
  <c r="R343" i="1"/>
  <c r="T343" i="1"/>
  <c r="V360" i="1" l="1"/>
  <c r="T364" i="1" s="1"/>
  <c r="U360" i="1"/>
  <c r="S364" i="1" s="1"/>
  <c r="R360" i="1"/>
  <c r="P364" i="1" s="1"/>
  <c r="Q360" i="1"/>
  <c r="O364" i="1" s="1"/>
  <c r="T360" i="1"/>
  <c r="R364" i="1" s="1"/>
  <c r="S360" i="1"/>
  <c r="Q364" i="1" s="1"/>
  <c r="W360" i="1"/>
  <c r="U364" i="1" s="1"/>
  <c r="P360" i="1"/>
  <c r="N364" i="1" s="1"/>
  <c r="L57" i="1" l="1" a="1"/>
  <c r="L57" i="1" s="1"/>
  <c r="L62" i="1" s="1"/>
  <c r="M62" i="1" s="1"/>
  <c r="N62" i="1" s="1"/>
  <c r="L369" i="1"/>
  <c r="M369" i="1" s="1"/>
  <c r="L377" i="1"/>
  <c r="M377" i="1" s="1"/>
  <c r="L385" i="1"/>
  <c r="M385" i="1" s="1"/>
  <c r="L380" i="1"/>
  <c r="M380" i="1" s="1"/>
  <c r="L388" i="1"/>
  <c r="M388" i="1" s="1"/>
  <c r="L375" i="1"/>
  <c r="M375" i="1" s="1"/>
  <c r="L372" i="1"/>
  <c r="M372" i="1" s="1"/>
  <c r="L374" i="1"/>
  <c r="M374" i="1" s="1"/>
  <c r="L382" i="1"/>
  <c r="M382" i="1" s="1"/>
  <c r="L383" i="1"/>
  <c r="M383" i="1" s="1"/>
  <c r="L387" i="1"/>
  <c r="M387" i="1" s="1"/>
  <c r="L376" i="1"/>
  <c r="M376" i="1" s="1"/>
  <c r="L371" i="1"/>
  <c r="M371" i="1" s="1"/>
  <c r="L378" i="1"/>
  <c r="M378" i="1" s="1"/>
  <c r="L384" i="1"/>
  <c r="M384" i="1" s="1"/>
  <c r="L373" i="1"/>
  <c r="M373" i="1" s="1"/>
  <c r="L367" i="1"/>
  <c r="M367" i="1" s="1"/>
  <c r="L389" i="1"/>
  <c r="M389" i="1" s="1"/>
  <c r="L370" i="1"/>
  <c r="M370" i="1" s="1"/>
  <c r="L381" i="1"/>
  <c r="M381" i="1" s="1"/>
  <c r="L386" i="1"/>
  <c r="M386" i="1" s="1"/>
  <c r="L368" i="1"/>
  <c r="M368" i="1" s="1"/>
  <c r="L379" i="1"/>
  <c r="M379" i="1" s="1"/>
  <c r="L60" i="1" l="1"/>
  <c r="M60" i="1" s="1"/>
  <c r="L61" i="1"/>
  <c r="M61" i="1" s="1"/>
  <c r="N61" i="1" s="1"/>
  <c r="L64" i="1"/>
  <c r="M64" i="1" s="1"/>
  <c r="N64" i="1" s="1"/>
  <c r="L63" i="1"/>
  <c r="M63" i="1" s="1"/>
  <c r="N63" i="1" s="1"/>
  <c r="N60" i="1"/>
  <c r="O384" i="1"/>
  <c r="N384" i="1"/>
  <c r="O375" i="1"/>
  <c r="N375" i="1"/>
  <c r="O371" i="1"/>
  <c r="N371" i="1"/>
  <c r="O388" i="1"/>
  <c r="N388" i="1"/>
  <c r="O372" i="1"/>
  <c r="N372" i="1"/>
  <c r="O386" i="1"/>
  <c r="N386" i="1"/>
  <c r="O381" i="1"/>
  <c r="N381" i="1"/>
  <c r="O376" i="1"/>
  <c r="N376" i="1"/>
  <c r="O380" i="1"/>
  <c r="N380" i="1"/>
  <c r="N373" i="1"/>
  <c r="O373" i="1"/>
  <c r="O370" i="1"/>
  <c r="N370" i="1"/>
  <c r="O374" i="1"/>
  <c r="N374" i="1"/>
  <c r="N368" i="1"/>
  <c r="O368" i="1"/>
  <c r="N385" i="1"/>
  <c r="O385" i="1"/>
  <c r="O383" i="1"/>
  <c r="N383" i="1"/>
  <c r="N377" i="1"/>
  <c r="O377" i="1"/>
  <c r="O379" i="1"/>
  <c r="N379" i="1"/>
  <c r="O378" i="1"/>
  <c r="N378" i="1"/>
  <c r="N387" i="1"/>
  <c r="O387" i="1"/>
  <c r="O389" i="1"/>
  <c r="N389" i="1"/>
  <c r="O367" i="1"/>
  <c r="L392" i="1"/>
  <c r="Y52" i="1" s="1"/>
  <c r="N367" i="1"/>
  <c r="O382" i="1"/>
  <c r="N382" i="1"/>
  <c r="N369" i="1"/>
  <c r="O369" i="1"/>
  <c r="O60" i="1" l="1"/>
  <c r="P60" i="1"/>
  <c r="W389" i="1"/>
  <c r="R389" i="1"/>
  <c r="S389" i="1"/>
  <c r="T389" i="1"/>
  <c r="U389" i="1"/>
  <c r="P389" i="1"/>
  <c r="V389" i="1"/>
  <c r="Q389" i="1"/>
  <c r="U387" i="1"/>
  <c r="T387" i="1"/>
  <c r="W387" i="1"/>
  <c r="Q387" i="1"/>
  <c r="P387" i="1"/>
  <c r="R387" i="1"/>
  <c r="S387" i="1"/>
  <c r="V387" i="1"/>
  <c r="S377" i="1"/>
  <c r="P377" i="1"/>
  <c r="R377" i="1"/>
  <c r="V377" i="1"/>
  <c r="W377" i="1"/>
  <c r="Q377" i="1"/>
  <c r="T377" i="1"/>
  <c r="U377" i="1"/>
  <c r="R376" i="1"/>
  <c r="T376" i="1"/>
  <c r="U376" i="1"/>
  <c r="V376" i="1"/>
  <c r="W376" i="1"/>
  <c r="Q376" i="1"/>
  <c r="S376" i="1"/>
  <c r="P376" i="1"/>
  <c r="T370" i="1"/>
  <c r="V370" i="1"/>
  <c r="W370" i="1"/>
  <c r="P370" i="1"/>
  <c r="S370" i="1"/>
  <c r="Q370" i="1"/>
  <c r="R370" i="1"/>
  <c r="U370" i="1"/>
  <c r="Q382" i="1"/>
  <c r="T382" i="1"/>
  <c r="W382" i="1"/>
  <c r="U382" i="1"/>
  <c r="P382" i="1"/>
  <c r="V382" i="1"/>
  <c r="R382" i="1"/>
  <c r="S382" i="1"/>
  <c r="S385" i="1"/>
  <c r="P385" i="1"/>
  <c r="R385" i="1"/>
  <c r="V385" i="1"/>
  <c r="W385" i="1"/>
  <c r="Q385" i="1"/>
  <c r="T385" i="1"/>
  <c r="U385" i="1"/>
  <c r="W373" i="1"/>
  <c r="Q373" i="1"/>
  <c r="R373" i="1"/>
  <c r="S373" i="1"/>
  <c r="T373" i="1"/>
  <c r="U373" i="1"/>
  <c r="P373" i="1"/>
  <c r="V373" i="1"/>
  <c r="V388" i="1"/>
  <c r="W388" i="1"/>
  <c r="R388" i="1"/>
  <c r="U388" i="1"/>
  <c r="S388" i="1"/>
  <c r="P388" i="1"/>
  <c r="T388" i="1"/>
  <c r="Q388" i="1"/>
  <c r="W381" i="1"/>
  <c r="R381" i="1"/>
  <c r="S381" i="1"/>
  <c r="T381" i="1"/>
  <c r="V381" i="1"/>
  <c r="U381" i="1"/>
  <c r="P381" i="1"/>
  <c r="Q381" i="1"/>
  <c r="S369" i="1"/>
  <c r="T369" i="1"/>
  <c r="U369" i="1"/>
  <c r="P369" i="1"/>
  <c r="V369" i="1"/>
  <c r="W369" i="1"/>
  <c r="R369" i="1"/>
  <c r="Q369" i="1"/>
  <c r="Q383" i="1"/>
  <c r="S383" i="1"/>
  <c r="T383" i="1"/>
  <c r="U383" i="1"/>
  <c r="V383" i="1"/>
  <c r="W383" i="1"/>
  <c r="P383" i="1"/>
  <c r="R383" i="1"/>
  <c r="U371" i="1"/>
  <c r="W371" i="1"/>
  <c r="Q371" i="1"/>
  <c r="P371" i="1"/>
  <c r="R371" i="1"/>
  <c r="S371" i="1"/>
  <c r="V371" i="1"/>
  <c r="T371" i="1"/>
  <c r="R368" i="1"/>
  <c r="T368" i="1"/>
  <c r="Q368" i="1"/>
  <c r="U368" i="1"/>
  <c r="V368" i="1"/>
  <c r="W368" i="1"/>
  <c r="S368" i="1"/>
  <c r="P368" i="1"/>
  <c r="W374" i="1"/>
  <c r="R374" i="1"/>
  <c r="P374" i="1"/>
  <c r="S374" i="1"/>
  <c r="T374" i="1"/>
  <c r="U374" i="1"/>
  <c r="V374" i="1"/>
  <c r="Q374" i="1"/>
  <c r="N392" i="1"/>
  <c r="Y39" i="1" s="1"/>
  <c r="T378" i="1"/>
  <c r="W378" i="1"/>
  <c r="P378" i="1"/>
  <c r="S378" i="1"/>
  <c r="Q378" i="1"/>
  <c r="R378" i="1"/>
  <c r="U378" i="1"/>
  <c r="V378" i="1"/>
  <c r="T386" i="1"/>
  <c r="V386" i="1"/>
  <c r="W386" i="1"/>
  <c r="P386" i="1"/>
  <c r="Q386" i="1"/>
  <c r="R386" i="1"/>
  <c r="U386" i="1"/>
  <c r="S386" i="1"/>
  <c r="Q375" i="1"/>
  <c r="R375" i="1"/>
  <c r="S375" i="1"/>
  <c r="T375" i="1"/>
  <c r="U375" i="1"/>
  <c r="V375" i="1"/>
  <c r="W375" i="1"/>
  <c r="P375" i="1"/>
  <c r="R367" i="1"/>
  <c r="T367" i="1"/>
  <c r="P367" i="1"/>
  <c r="U367" i="1"/>
  <c r="V367" i="1"/>
  <c r="W367" i="1"/>
  <c r="Q367" i="1"/>
  <c r="S367" i="1"/>
  <c r="U379" i="1"/>
  <c r="W379" i="1"/>
  <c r="Q379" i="1"/>
  <c r="P379" i="1"/>
  <c r="R379" i="1"/>
  <c r="S379" i="1"/>
  <c r="T379" i="1"/>
  <c r="V379" i="1"/>
  <c r="V380" i="1"/>
  <c r="Q380" i="1"/>
  <c r="R380" i="1"/>
  <c r="S380" i="1"/>
  <c r="P380" i="1"/>
  <c r="T380" i="1"/>
  <c r="W380" i="1"/>
  <c r="U380" i="1"/>
  <c r="V372" i="1"/>
  <c r="Q372" i="1"/>
  <c r="R372" i="1"/>
  <c r="S372" i="1"/>
  <c r="P372" i="1"/>
  <c r="T372" i="1"/>
  <c r="U372" i="1"/>
  <c r="W372" i="1"/>
  <c r="R384" i="1"/>
  <c r="P384" i="1"/>
  <c r="T384" i="1"/>
  <c r="U384" i="1"/>
  <c r="V384" i="1"/>
  <c r="W384" i="1"/>
  <c r="Q384" i="1"/>
  <c r="S384" i="1"/>
  <c r="V392" i="1" l="1"/>
  <c r="U392" i="1"/>
  <c r="Q392" i="1"/>
  <c r="W392" i="1"/>
  <c r="P392" i="1"/>
  <c r="R392" i="1"/>
  <c r="T392" i="1"/>
  <c r="S39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<sst xmlns="http://schemas.openxmlformats.org/spreadsheetml/2006/main" count="213" uniqueCount="48">
  <si>
    <t>Neural Network Housing Prices Example</t>
  </si>
  <si>
    <t>BE</t>
  </si>
  <si>
    <t>BA</t>
  </si>
  <si>
    <t>S</t>
  </si>
  <si>
    <t>Y</t>
  </si>
  <si>
    <t>D</t>
  </si>
  <si>
    <t>V</t>
  </si>
  <si>
    <t>SQ</t>
  </si>
  <si>
    <t>L</t>
  </si>
  <si>
    <t>P = price of house = (BE x W1) + (BA x W2) + (Y x W3) + (D x W4) + (V x W5) + (S x W6) + (SQ x W7) + (L x W8)</t>
  </si>
  <si>
    <t>P</t>
  </si>
  <si>
    <t>W1</t>
  </si>
  <si>
    <t>W2</t>
  </si>
  <si>
    <t>W3</t>
  </si>
  <si>
    <t>W4</t>
  </si>
  <si>
    <t>W5</t>
  </si>
  <si>
    <t>W6</t>
  </si>
  <si>
    <t>W7</t>
  </si>
  <si>
    <t>W8</t>
  </si>
  <si>
    <t>Learning Rate</t>
  </si>
  <si>
    <t>Gradient Descent Iteration 1</t>
  </si>
  <si>
    <t>Predictions</t>
  </si>
  <si>
    <t>Error</t>
  </si>
  <si>
    <t>Cost</t>
  </si>
  <si>
    <t>Cost Gradient</t>
  </si>
  <si>
    <t>(NORMALIZED = VALUE / ROW_MAX)</t>
  </si>
  <si>
    <t>Weights Gradient</t>
  </si>
  <si>
    <t>Squared Error</t>
  </si>
  <si>
    <t>Gradient Descent Iteration 2</t>
  </si>
  <si>
    <t>Gradient Descent Iteration 3</t>
  </si>
  <si>
    <t>Gradient Descent Iteration 4</t>
  </si>
  <si>
    <t>Accuracy</t>
  </si>
  <si>
    <t>Training Dataset</t>
  </si>
  <si>
    <t>Normalized Training Dataset</t>
  </si>
  <si>
    <t>Test Dataset</t>
  </si>
  <si>
    <t>Gradient Descent Iteration 5</t>
  </si>
  <si>
    <t>Gradient Descent Iteration 6</t>
  </si>
  <si>
    <t>Gradient Descent Iteration 7</t>
  </si>
  <si>
    <t>Gradient Descent Iteration 8</t>
  </si>
  <si>
    <t xml:space="preserve"> -  where: BE = # of bedrooms,  BA = # of bathrooms, Y = year built, D = days on Zillow, V = Zillow views, S = Zillow saves, SQ = square feet, L = lot size, and W1 - W8 = weights 1-8</t>
  </si>
  <si>
    <t>Gradient Descent Iteration 9</t>
  </si>
  <si>
    <t>Gradient Descent Iteration 10</t>
  </si>
  <si>
    <t>Trained Weights</t>
  </si>
  <si>
    <t>Test Predictions</t>
  </si>
  <si>
    <t>Test Error</t>
  </si>
  <si>
    <t>Squared Test Error</t>
  </si>
  <si>
    <t>Test Cost</t>
  </si>
  <si>
    <t>Test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</si>
</sst>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0000000"/>
    <numFmt numFmtId="167" formatCode="0.00000E+00"/>
    <numFmt numFmtId="168" formatCode="0.0000000"/>
    <numFmt numFmtId="169" formatCode="_(&quot;$&quot;* #,##0.0_);_(&quot;$&quot;* \(#,##0.0\);_(&quot;$&quot;* &quot;-&quot;?_);_(@_)"/>
  </numFmts>
  <fonts count="5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/>
    <xf numFmtId="165" fontId="3" fillId="0" borderId="0" xfId="0" applyNumberFormat="1" applyFont="1" applyAlignment="1">
      <alignment horizontal="center" vertical="center"/>
    </xf>
    <xf numFmtId="165" fontId="3" fillId="4" borderId="0" xfId="0" applyNumberFormat="1" applyFont="1" applyFill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3" fillId="0" borderId="7" xfId="0" applyFont="1" applyBorder="1"/>
    <xf numFmtId="0" fontId="3" fillId="0" borderId="8" xfId="0" applyFont="1" applyBorder="1"/>
    <xf numFmtId="2" fontId="3" fillId="4" borderId="0" xfId="0" applyNumberFormat="1" applyFont="1" applyFill="1" applyAlignment="1">
      <alignment horizontal="center" vertical="center"/>
    </xf>
    <xf numFmtId="169" fontId="3" fillId="4" borderId="0" xfId="0" applyNumberFormat="1" applyFont="1" applyFill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65" fontId="3" fillId="0" borderId="11" xfId="0" applyNumberFormat="1" applyFont="1" applyBorder="1" applyAlignment="1">
      <alignment horizontal="center" vertical="center"/>
    </xf>
    <xf numFmtId="165" fontId="3" fillId="0" borderId="1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9" xfId="0" applyFont="1" applyBorder="1" applyAlignment="1">
      <alignment horizontal="right" vertical="center"/>
    </xf>
    <xf numFmtId="0" fontId="3" fillId="0" borderId="13" xfId="0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7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44" fontId="3" fillId="0" borderId="4" xfId="0" applyNumberFormat="1" applyFont="1" applyBorder="1" applyAlignment="1">
      <alignment horizontal="center"/>
    </xf>
    <xf numFmtId="168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 vertical="center"/>
    </xf>
    <xf numFmtId="44" fontId="3" fillId="0" borderId="6" xfId="0" applyNumberFormat="1" applyFont="1" applyBorder="1" applyAlignment="1">
      <alignment horizontal="center"/>
    </xf>
    <xf numFmtId="168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166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67" fontId="3" fillId="0" borderId="5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left" vertical="center"/>
    </xf>
    <xf numFmtId="10" fontId="3" fillId="0" borderId="6" xfId="0" applyNumberFormat="1" applyFont="1" applyBorder="1" applyAlignment="1">
      <alignment horizontal="center" vertical="center"/>
    </xf>
    <xf numFmtId="166" fontId="3" fillId="0" borderId="7" xfId="0" applyNumberFormat="1" applyFont="1" applyBorder="1" applyAlignment="1">
      <alignment horizontal="center"/>
    </xf>
    <xf numFmtId="167" fontId="3" fillId="0" borderId="7" xfId="0" applyNumberFormat="1" applyFont="1" applyBorder="1" applyAlignment="1">
      <alignment horizontal="center"/>
    </xf>
    <xf numFmtId="167" fontId="3" fillId="0" borderId="8" xfId="0" applyNumberFormat="1" applyFont="1" applyBorder="1" applyAlignment="1">
      <alignment horizontal="center"/>
    </xf>
    <xf numFmtId="167" fontId="3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165" fontId="3" fillId="4" borderId="8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1">
    <cellStyle name="Normal" xfId="0" builtinId="0"/>
  </cellStyles>
  <dxfs count="48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2" formatCode="0.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9" formatCode="_(&quot;$&quot;* #,##0.0_);_(&quot;$&quot;* \(#,##0.0\);_(&quot;$&quot;* &quot;-&quot;?_);_(@_)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54-4469-AEA2-3E2E323CB221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Sheet1!$L$79:$L$101</c:f>
              <c:numCache>
                <c:formatCode>0.00</c:formatCode>
                <c:ptCount val="23"/>
                <c:pt idx="0">
                  <c:v>118.77788790993637</c:v>
                </c:pt>
                <c:pt idx="1">
                  <c:v>162.41969814241489</c:v>
                </c:pt>
                <c:pt idx="2">
                  <c:v>144.6819656094456</c:v>
                </c:pt>
                <c:pt idx="3">
                  <c:v>130.63567936181164</c:v>
                </c:pt>
                <c:pt idx="4">
                  <c:v>136.04969716187225</c:v>
                </c:pt>
                <c:pt idx="5">
                  <c:v>141.91110131048387</c:v>
                </c:pt>
                <c:pt idx="6">
                  <c:v>137.35570222851766</c:v>
                </c:pt>
                <c:pt idx="7">
                  <c:v>166.62435732647816</c:v>
                </c:pt>
                <c:pt idx="8">
                  <c:v>196.94509217737917</c:v>
                </c:pt>
                <c:pt idx="9">
                  <c:v>173.46407044920215</c:v>
                </c:pt>
                <c:pt idx="10">
                  <c:v>147.73595716994282</c:v>
                </c:pt>
                <c:pt idx="11">
                  <c:v>204.56224567650048</c:v>
                </c:pt>
                <c:pt idx="12">
                  <c:v>203.44771942599434</c:v>
                </c:pt>
                <c:pt idx="13">
                  <c:v>175.88243896236014</c:v>
                </c:pt>
                <c:pt idx="14">
                  <c:v>207.18291839557398</c:v>
                </c:pt>
                <c:pt idx="15">
                  <c:v>169.74707736035592</c:v>
                </c:pt>
                <c:pt idx="16">
                  <c:v>166.42608645745995</c:v>
                </c:pt>
                <c:pt idx="17">
                  <c:v>154.81640784114055</c:v>
                </c:pt>
                <c:pt idx="18">
                  <c:v>160.4475822839768</c:v>
                </c:pt>
                <c:pt idx="19">
                  <c:v>208.83153805369713</c:v>
                </c:pt>
                <c:pt idx="20">
                  <c:v>162.36778759302186</c:v>
                </c:pt>
                <c:pt idx="21">
                  <c:v>202.06641842847742</c:v>
                </c:pt>
                <c:pt idx="22">
                  <c:v>127.47917475728157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54-4469-AEA2-3E2E323CB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B0-4A65-9DC9-F90AD9BC4348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Sheet1!$L$111:$L$133</c:f>
              <c:numCache>
                <c:formatCode>0.00</c:formatCode>
                <c:ptCount val="23"/>
                <c:pt idx="0">
                  <c:v>128.07340216743319</c:v>
                </c:pt>
                <c:pt idx="1">
                  <c:v>171.68820079064474</c:v>
                </c:pt>
                <c:pt idx="2">
                  <c:v>154.90751409871939</c:v>
                </c:pt>
                <c:pt idx="3">
                  <c:v>139.48105312312151</c:v>
                </c:pt>
                <c:pt idx="4">
                  <c:v>143.38520493328795</c:v>
                </c:pt>
                <c:pt idx="5">
                  <c:v>150.07357581587019</c:v>
                </c:pt>
                <c:pt idx="6">
                  <c:v>146.92340949629693</c:v>
                </c:pt>
                <c:pt idx="7">
                  <c:v>175.25819647143018</c:v>
                </c:pt>
                <c:pt idx="8">
                  <c:v>206.69150245593201</c:v>
                </c:pt>
                <c:pt idx="9">
                  <c:v>184.38184667607817</c:v>
                </c:pt>
                <c:pt idx="10">
                  <c:v>156.346694011404</c:v>
                </c:pt>
                <c:pt idx="11">
                  <c:v>215.8594931464292</c:v>
                </c:pt>
                <c:pt idx="12">
                  <c:v>214.30691783051947</c:v>
                </c:pt>
                <c:pt idx="13">
                  <c:v>186.25326016536533</c:v>
                </c:pt>
                <c:pt idx="14">
                  <c:v>217.75883751670079</c:v>
                </c:pt>
                <c:pt idx="15">
                  <c:v>176.6921513313988</c:v>
                </c:pt>
                <c:pt idx="16">
                  <c:v>177.13540777006787</c:v>
                </c:pt>
                <c:pt idx="17">
                  <c:v>162.35036269462904</c:v>
                </c:pt>
                <c:pt idx="18">
                  <c:v>168.82562355421115</c:v>
                </c:pt>
                <c:pt idx="19">
                  <c:v>219.82923994613333</c:v>
                </c:pt>
                <c:pt idx="20">
                  <c:v>172.57064930608638</c:v>
                </c:pt>
                <c:pt idx="21">
                  <c:v>212.97977316536003</c:v>
                </c:pt>
                <c:pt idx="22">
                  <c:v>135.88029923384465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B0-4A65-9DC9-F90AD9BC4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3B-4FCA-98BB-2742B4B0B286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Sheet1!$L$143:$L$165</c:f>
              <c:numCache>
                <c:formatCode>0.00</c:formatCode>
                <c:ptCount val="23"/>
                <c:pt idx="0">
                  <c:v>136.5773825474362</c:v>
                </c:pt>
                <c:pt idx="1">
                  <c:v>180.17475650503016</c:v>
                </c:pt>
                <c:pt idx="2">
                  <c:v>164.26851200039323</c:v>
                </c:pt>
                <c:pt idx="3">
                  <c:v>147.57189025025895</c:v>
                </c:pt>
                <c:pt idx="4">
                  <c:v>150.09187347962427</c:v>
                </c:pt>
                <c:pt idx="5">
                  <c:v>157.54034914404019</c:v>
                </c:pt>
                <c:pt idx="6">
                  <c:v>155.68916275661579</c:v>
                </c:pt>
                <c:pt idx="7">
                  <c:v>183.16331732885754</c:v>
                </c:pt>
                <c:pt idx="8">
                  <c:v>215.62486027589537</c:v>
                </c:pt>
                <c:pt idx="9">
                  <c:v>194.3900469852025</c:v>
                </c:pt>
                <c:pt idx="10">
                  <c:v>164.22610584155291</c:v>
                </c:pt>
                <c:pt idx="11">
                  <c:v>226.21751885873982</c:v>
                </c:pt>
                <c:pt idx="12">
                  <c:v>224.26282936653845</c:v>
                </c:pt>
                <c:pt idx="13">
                  <c:v>195.75444314698476</c:v>
                </c:pt>
                <c:pt idx="14">
                  <c:v>227.45964111452597</c:v>
                </c:pt>
                <c:pt idx="15">
                  <c:v>183.07765653825498</c:v>
                </c:pt>
                <c:pt idx="16">
                  <c:v>186.95013515683456</c:v>
                </c:pt>
                <c:pt idx="17">
                  <c:v>169.24356720002376</c:v>
                </c:pt>
                <c:pt idx="18">
                  <c:v>176.49487546152085</c:v>
                </c:pt>
                <c:pt idx="19">
                  <c:v>229.91687496078123</c:v>
                </c:pt>
                <c:pt idx="20">
                  <c:v>181.91460823727755</c:v>
                </c:pt>
                <c:pt idx="21">
                  <c:v>222.99468719174061</c:v>
                </c:pt>
                <c:pt idx="22">
                  <c:v>143.59506666172186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3B-4FCA-98BB-2742B4B0B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E4-4B16-9CF9-07CD41B55763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Sheet1!$L$175:$L$197</c:f>
              <c:numCache>
                <c:formatCode>0.00</c:formatCode>
                <c:ptCount val="23"/>
                <c:pt idx="0">
                  <c:v>144.35614688295709</c:v>
                </c:pt>
                <c:pt idx="1">
                  <c:v>187.94486192546768</c:v>
                </c:pt>
                <c:pt idx="2">
                  <c:v>172.83738152675127</c:v>
                </c:pt>
                <c:pt idx="3">
                  <c:v>154.97141065254417</c:v>
                </c:pt>
                <c:pt idx="4">
                  <c:v>156.22239512975443</c:v>
                </c:pt>
                <c:pt idx="5">
                  <c:v>164.36970833586659</c:v>
                </c:pt>
                <c:pt idx="6">
                  <c:v>163.72012621471006</c:v>
                </c:pt>
                <c:pt idx="7">
                  <c:v>190.4007573549861</c:v>
                </c:pt>
                <c:pt idx="8">
                  <c:v>223.81324757536328</c:v>
                </c:pt>
                <c:pt idx="9">
                  <c:v>203.56483628429879</c:v>
                </c:pt>
                <c:pt idx="10">
                  <c:v>171.43545896773873</c:v>
                </c:pt>
                <c:pt idx="11">
                  <c:v>235.71496406898618</c:v>
                </c:pt>
                <c:pt idx="12">
                  <c:v>233.39108752112341</c:v>
                </c:pt>
                <c:pt idx="13">
                  <c:v>204.45881917267906</c:v>
                </c:pt>
                <c:pt idx="14">
                  <c:v>236.35859306055676</c:v>
                </c:pt>
                <c:pt idx="15">
                  <c:v>188.95040566927153</c:v>
                </c:pt>
                <c:pt idx="16">
                  <c:v>195.94518423763063</c:v>
                </c:pt>
                <c:pt idx="17">
                  <c:v>175.54970040067457</c:v>
                </c:pt>
                <c:pt idx="18">
                  <c:v>183.51471130473237</c:v>
                </c:pt>
                <c:pt idx="19">
                  <c:v>239.17063386342727</c:v>
                </c:pt>
                <c:pt idx="20">
                  <c:v>190.47160481157212</c:v>
                </c:pt>
                <c:pt idx="21">
                  <c:v>232.18636962302426</c:v>
                </c:pt>
                <c:pt idx="22">
                  <c:v>150.6809234913072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E4-4B16-9CF9-07CD41B55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DE-40D5-A25B-479BCB425DD6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Sheet1!$L$207:$L$229</c:f>
              <c:numCache>
                <c:formatCode>0.00</c:formatCode>
                <c:ptCount val="23"/>
                <c:pt idx="0">
                  <c:v>151.47045905859272</c:v>
                </c:pt>
                <c:pt idx="1">
                  <c:v>195.05852856510703</c:v>
                </c:pt>
                <c:pt idx="2">
                  <c:v>180.68047974614171</c:v>
                </c:pt>
                <c:pt idx="3">
                  <c:v>161.73753973548557</c:v>
                </c:pt>
                <c:pt idx="4">
                  <c:v>161.82504936633345</c:v>
                </c:pt>
                <c:pt idx="5">
                  <c:v>170.61505905622499</c:v>
                </c:pt>
                <c:pt idx="6">
                  <c:v>171.0778393033803</c:v>
                </c:pt>
                <c:pt idx="7">
                  <c:v>197.02644232707075</c:v>
                </c:pt>
                <c:pt idx="8">
                  <c:v>231.31904470359123</c:v>
                </c:pt>
                <c:pt idx="9">
                  <c:v>211.97600096104202</c:v>
                </c:pt>
                <c:pt idx="10">
                  <c:v>178.03088882625445</c:v>
                </c:pt>
                <c:pt idx="11">
                  <c:v>244.42388414765998</c:v>
                </c:pt>
                <c:pt idx="12">
                  <c:v>241.76099178450622</c:v>
                </c:pt>
                <c:pt idx="13">
                  <c:v>212.43312014978594</c:v>
                </c:pt>
                <c:pt idx="14">
                  <c:v>244.52282169940793</c:v>
                </c:pt>
                <c:pt idx="15">
                  <c:v>194.35329113420076</c:v>
                </c:pt>
                <c:pt idx="16">
                  <c:v>204.1891967236738</c:v>
                </c:pt>
                <c:pt idx="17">
                  <c:v>181.31794588615207</c:v>
                </c:pt>
                <c:pt idx="18">
                  <c:v>189.93953206066001</c:v>
                </c:pt>
                <c:pt idx="19">
                  <c:v>247.66032677494073</c:v>
                </c:pt>
                <c:pt idx="20">
                  <c:v>198.30755468082953</c:v>
                </c:pt>
                <c:pt idx="21">
                  <c:v>240.62373115375945</c:v>
                </c:pt>
                <c:pt idx="22">
                  <c:v>157.19050530416575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DE-40D5-A25B-479BCB425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85-4CFB-A62B-DBFEA8E01D4A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Sheet1!$L$239:$L$261</c:f>
              <c:numCache>
                <c:formatCode>0.00</c:formatCode>
                <c:ptCount val="23"/>
                <c:pt idx="0">
                  <c:v>157.97599413360595</c:v>
                </c:pt>
                <c:pt idx="1">
                  <c:v>201.57074216971947</c:v>
                </c:pt>
                <c:pt idx="2">
                  <c:v>187.85860651675731</c:v>
                </c:pt>
                <c:pt idx="3">
                  <c:v>167.92335179628972</c:v>
                </c:pt>
                <c:pt idx="4">
                  <c:v>166.94407238564511</c:v>
                </c:pt>
                <c:pt idx="5">
                  <c:v>176.325334391496</c:v>
                </c:pt>
                <c:pt idx="6">
                  <c:v>177.81868773720146</c:v>
                </c:pt>
                <c:pt idx="7">
                  <c:v>203.09161442784421</c:v>
                </c:pt>
                <c:pt idx="8">
                  <c:v>238.19940790815221</c:v>
                </c:pt>
                <c:pt idx="9">
                  <c:v>219.68748306080772</c:v>
                </c:pt>
                <c:pt idx="10">
                  <c:v>184.06382967412623</c:v>
                </c:pt>
                <c:pt idx="11">
                  <c:v>252.41030012393409</c:v>
                </c:pt>
                <c:pt idx="12">
                  <c:v>249.43603809909806</c:v>
                </c:pt>
                <c:pt idx="13">
                  <c:v>219.73848942649812</c:v>
                </c:pt>
                <c:pt idx="14">
                  <c:v>252.01383367663311</c:v>
                </c:pt>
                <c:pt idx="15">
                  <c:v>199.32561337293603</c:v>
                </c:pt>
                <c:pt idx="16">
                  <c:v>211.7450658344836</c:v>
                </c:pt>
                <c:pt idx="17">
                  <c:v>186.59336827010682</c:v>
                </c:pt>
                <c:pt idx="18">
                  <c:v>195.81918279793948</c:v>
                </c:pt>
                <c:pt idx="19">
                  <c:v>255.44991752685374</c:v>
                </c:pt>
                <c:pt idx="20">
                  <c:v>205.48285327659812</c:v>
                </c:pt>
                <c:pt idx="21">
                  <c:v>248.36991152723212</c:v>
                </c:pt>
                <c:pt idx="22">
                  <c:v>163.17203970562969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85-4CFB-A62B-DBFEA8E01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FD-4D90-8126-E9FE53533B7A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Sheet1!$L$271:$L$293</c:f>
              <c:numCache>
                <c:formatCode>0.00</c:formatCode>
                <c:ptCount val="23"/>
                <c:pt idx="0">
                  <c:v>163.92376451264678</c:v>
                </c:pt>
                <c:pt idx="1">
                  <c:v>207.53188360739722</c:v>
                </c:pt>
                <c:pt idx="2">
                  <c:v>194.42746988281712</c:v>
                </c:pt>
                <c:pt idx="3">
                  <c:v>173.57747628661667</c:v>
                </c:pt>
                <c:pt idx="4">
                  <c:v>171.61999570816121</c:v>
                </c:pt>
                <c:pt idx="5">
                  <c:v>181.545369411769</c:v>
                </c:pt>
                <c:pt idx="6">
                  <c:v>183.99433511766344</c:v>
                </c:pt>
                <c:pt idx="7">
                  <c:v>208.64322447945727</c:v>
                </c:pt>
                <c:pt idx="8">
                  <c:v>244.5067068342872</c:v>
                </c:pt>
                <c:pt idx="9">
                  <c:v>226.75786972898584</c:v>
                </c:pt>
                <c:pt idx="10">
                  <c:v>189.58140829578511</c:v>
                </c:pt>
                <c:pt idx="11">
                  <c:v>259.73470403963199</c:v>
                </c:pt>
                <c:pt idx="12">
                  <c:v>256.47440488534119</c:v>
                </c:pt>
                <c:pt idx="13">
                  <c:v>226.43094981329256</c:v>
                </c:pt>
                <c:pt idx="14">
                  <c:v>258.88798473535263</c:v>
                </c:pt>
                <c:pt idx="15">
                  <c:v>203.90338166959114</c:v>
                </c:pt>
                <c:pt idx="16">
                  <c:v>218.67041771308428</c:v>
                </c:pt>
                <c:pt idx="17">
                  <c:v>191.41725813948358</c:v>
                </c:pt>
                <c:pt idx="18">
                  <c:v>201.19933421772416</c:v>
                </c:pt>
                <c:pt idx="19">
                  <c:v>262.59801326661386</c:v>
                </c:pt>
                <c:pt idx="20">
                  <c:v>212.05283810846745</c:v>
                </c:pt>
                <c:pt idx="21">
                  <c:v>255.48276283140854</c:v>
                </c:pt>
                <c:pt idx="22">
                  <c:v>168.66971547661089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FD-4D90-8126-E9FE53533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89-413B-A38F-39C9BEB4F613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Sheet1!$L$303:$L$325</c:f>
              <c:numCache>
                <c:formatCode>0.00</c:formatCode>
                <c:ptCount val="23"/>
                <c:pt idx="0">
                  <c:v>169.36051042623231</c:v>
                </c:pt>
                <c:pt idx="1">
                  <c:v>212.988114510278</c:v>
                </c:pt>
                <c:pt idx="2">
                  <c:v>200.43811249551749</c:v>
                </c:pt>
                <c:pt idx="3">
                  <c:v>178.74447005231309</c:v>
                </c:pt>
                <c:pt idx="4">
                  <c:v>175.88995643170347</c:v>
                </c:pt>
                <c:pt idx="5">
                  <c:v>186.31624436483011</c:v>
                </c:pt>
                <c:pt idx="6">
                  <c:v>189.65211839295674</c:v>
                </c:pt>
                <c:pt idx="7">
                  <c:v>213.72429132925922</c:v>
                </c:pt>
                <c:pt idx="8">
                  <c:v>250.28892538528481</c:v>
                </c:pt>
                <c:pt idx="9">
                  <c:v>233.24084166428867</c:v>
                </c:pt>
                <c:pt idx="10">
                  <c:v>194.62680473824321</c:v>
                </c:pt>
                <c:pt idx="11">
                  <c:v>266.45252198164837</c:v>
                </c:pt>
                <c:pt idx="12">
                  <c:v>262.92939836467139</c:v>
                </c:pt>
                <c:pt idx="13">
                  <c:v>232.56183240927473</c:v>
                </c:pt>
                <c:pt idx="14">
                  <c:v>265.19691108538404</c:v>
                </c:pt>
                <c:pt idx="15">
                  <c:v>208.11958977449999</c:v>
                </c:pt>
                <c:pt idx="16">
                  <c:v>225.01805252444339</c:v>
                </c:pt>
                <c:pt idx="17">
                  <c:v>195.82744811549901</c:v>
                </c:pt>
                <c:pt idx="18">
                  <c:v>206.12183224174194</c:v>
                </c:pt>
                <c:pt idx="19">
                  <c:v>269.15831306018475</c:v>
                </c:pt>
                <c:pt idx="20">
                  <c:v>218.06821234662146</c:v>
                </c:pt>
                <c:pt idx="21">
                  <c:v>262.01529232060875</c:v>
                </c:pt>
                <c:pt idx="22">
                  <c:v>173.72402081029801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89-413B-A38F-39C9BEB4F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06-4B27-9F4E-21DE22152DCC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Sheet1!$L$335:$L$357</c:f>
              <c:numCache>
                <c:formatCode>0.00</c:formatCode>
                <c:ptCount val="23"/>
                <c:pt idx="0">
                  <c:v>174.32905770991175</c:v>
                </c:pt>
                <c:pt idx="1">
                  <c:v>217.98173062018427</c:v>
                </c:pt>
                <c:pt idx="2">
                  <c:v>205.93730232278565</c:v>
                </c:pt>
                <c:pt idx="3">
                  <c:v>183.46515839942739</c:v>
                </c:pt>
                <c:pt idx="4">
                  <c:v>179.78798150203642</c:v>
                </c:pt>
                <c:pt idx="5">
                  <c:v>190.67559912890692</c:v>
                </c:pt>
                <c:pt idx="6">
                  <c:v>194.83541019944613</c:v>
                </c:pt>
                <c:pt idx="7">
                  <c:v>218.37423113833228</c:v>
                </c:pt>
                <c:pt idx="8">
                  <c:v>255.59002901226708</c:v>
                </c:pt>
                <c:pt idx="9">
                  <c:v>239.18558401573262</c:v>
                </c:pt>
                <c:pt idx="10">
                  <c:v>199.23958283601613</c:v>
                </c:pt>
                <c:pt idx="11">
                  <c:v>272.61453833709675</c:v>
                </c:pt>
                <c:pt idx="12">
                  <c:v>268.84986058830913</c:v>
                </c:pt>
                <c:pt idx="13">
                  <c:v>238.17816951588304</c:v>
                </c:pt>
                <c:pt idx="14">
                  <c:v>270.98792464678434</c:v>
                </c:pt>
                <c:pt idx="15">
                  <c:v>212.00446844388108</c:v>
                </c:pt>
                <c:pt idx="16">
                  <c:v>230.83634861352729</c:v>
                </c:pt>
                <c:pt idx="17">
                  <c:v>199.85860244566686</c:v>
                </c:pt>
                <c:pt idx="18">
                  <c:v>210.62501832362946</c:v>
                </c:pt>
                <c:pt idx="19">
                  <c:v>275.18001892581918</c:v>
                </c:pt>
                <c:pt idx="20">
                  <c:v>223.5754329309006</c:v>
                </c:pt>
                <c:pt idx="21">
                  <c:v>268.01606815248232</c:v>
                </c:pt>
                <c:pt idx="22">
                  <c:v>178.37205322276577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06-4B27-9F4E-21DE22152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EB-43D5-9033-7004101FD22F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Sheet1!$L$367:$L$389</c:f>
              <c:numCache>
                <c:formatCode>0.00</c:formatCode>
                <c:ptCount val="23"/>
                <c:pt idx="0">
                  <c:v>178.86864562073342</c:v>
                </c:pt>
                <c:pt idx="1">
                  <c:v>222.55148554285486</c:v>
                </c:pt>
                <c:pt idx="2">
                  <c:v>210.96789063851864</c:v>
                </c:pt>
                <c:pt idx="3">
                  <c:v>187.77694759719151</c:v>
                </c:pt>
                <c:pt idx="4">
                  <c:v>183.34524817683632</c:v>
                </c:pt>
                <c:pt idx="5">
                  <c:v>194.65792133114411</c:v>
                </c:pt>
                <c:pt idx="6">
                  <c:v>199.58395085836889</c:v>
                </c:pt>
                <c:pt idx="7">
                  <c:v>222.62915909331423</c:v>
                </c:pt>
                <c:pt idx="8">
                  <c:v>260.45030124479922</c:v>
                </c:pt>
                <c:pt idx="9">
                  <c:v>244.63716286849828</c:v>
                </c:pt>
                <c:pt idx="10">
                  <c:v>203.4559930557906</c:v>
                </c:pt>
                <c:pt idx="11">
                  <c:v>278.2672845186375</c:v>
                </c:pt>
                <c:pt idx="12">
                  <c:v>274.28054329513043</c:v>
                </c:pt>
                <c:pt idx="13">
                  <c:v>243.32305464550572</c:v>
                </c:pt>
                <c:pt idx="14">
                  <c:v>276.30437519318895</c:v>
                </c:pt>
                <c:pt idx="15">
                  <c:v>215.58571683022919</c:v>
                </c:pt>
                <c:pt idx="16">
                  <c:v>236.16963281659565</c:v>
                </c:pt>
                <c:pt idx="17">
                  <c:v>203.54248234354935</c:v>
                </c:pt>
                <c:pt idx="18">
                  <c:v>214.74402293536181</c:v>
                </c:pt>
                <c:pt idx="19">
                  <c:v>280.70821244525456</c:v>
                </c:pt>
                <c:pt idx="20">
                  <c:v>228.61706617714736</c:v>
                </c:pt>
                <c:pt idx="21">
                  <c:v>273.52959114599571</c:v>
                </c:pt>
                <c:pt idx="22">
                  <c:v>182.64780350970304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EB-43D5-9033-7004101FD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Actual Prices Vs. Predictions</a:t>
            </a:r>
          </a:p>
          <a:p>
            <a:pPr>
              <a:defRPr sz="2000"/>
            </a:pPr>
            <a:r>
              <a:rPr lang="en-US" sz="2000" b="0" i="0" u="none" strike="noStrike" baseline="0">
                <a:effectLst/>
              </a:rPr>
              <a:t>Gradient Descent Cycle 10</a:t>
            </a:r>
            <a:endParaRPr lang="en-US" sz="200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73-4F6F-86CD-44A3E4A5F7E1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Sheet1!$L$367:$L$389</c:f>
              <c:numCache>
                <c:formatCode>0.00</c:formatCode>
                <c:ptCount val="23"/>
                <c:pt idx="0">
                  <c:v>178.86864562073342</c:v>
                </c:pt>
                <c:pt idx="1">
                  <c:v>222.55148554285486</c:v>
                </c:pt>
                <c:pt idx="2">
                  <c:v>210.96789063851864</c:v>
                </c:pt>
                <c:pt idx="3">
                  <c:v>187.77694759719151</c:v>
                </c:pt>
                <c:pt idx="4">
                  <c:v>183.34524817683632</c:v>
                </c:pt>
                <c:pt idx="5">
                  <c:v>194.65792133114411</c:v>
                </c:pt>
                <c:pt idx="6">
                  <c:v>199.58395085836889</c:v>
                </c:pt>
                <c:pt idx="7">
                  <c:v>222.62915909331423</c:v>
                </c:pt>
                <c:pt idx="8">
                  <c:v>260.45030124479922</c:v>
                </c:pt>
                <c:pt idx="9">
                  <c:v>244.63716286849828</c:v>
                </c:pt>
                <c:pt idx="10">
                  <c:v>203.4559930557906</c:v>
                </c:pt>
                <c:pt idx="11">
                  <c:v>278.2672845186375</c:v>
                </c:pt>
                <c:pt idx="12">
                  <c:v>274.28054329513043</c:v>
                </c:pt>
                <c:pt idx="13">
                  <c:v>243.32305464550572</c:v>
                </c:pt>
                <c:pt idx="14">
                  <c:v>276.30437519318895</c:v>
                </c:pt>
                <c:pt idx="15">
                  <c:v>215.58571683022919</c:v>
                </c:pt>
                <c:pt idx="16">
                  <c:v>236.16963281659565</c:v>
                </c:pt>
                <c:pt idx="17">
                  <c:v>203.54248234354935</c:v>
                </c:pt>
                <c:pt idx="18">
                  <c:v>214.74402293536181</c:v>
                </c:pt>
                <c:pt idx="19">
                  <c:v>280.70821244525456</c:v>
                </c:pt>
                <c:pt idx="20">
                  <c:v>228.61706617714736</c:v>
                </c:pt>
                <c:pt idx="21">
                  <c:v>273.52959114599571</c:v>
                </c:pt>
                <c:pt idx="22">
                  <c:v>182.64780350970304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73-4F6F-86CD-44A3E4A5F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  <c:max val="625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Actual Prices Vs. Predictions</a:t>
            </a:r>
          </a:p>
          <a:p>
            <a:pPr>
              <a:defRPr sz="2000"/>
            </a:pPr>
            <a:r>
              <a:rPr lang="en-US" sz="2000" baseline="0"/>
              <a:t>Gradient Descent Cycle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6E-481A-8F1F-B00FA33D97BA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Sheet1!$L$79:$L$101</c:f>
              <c:numCache>
                <c:formatCode>0.00</c:formatCode>
                <c:ptCount val="23"/>
                <c:pt idx="0">
                  <c:v>118.77788790993637</c:v>
                </c:pt>
                <c:pt idx="1">
                  <c:v>162.41969814241489</c:v>
                </c:pt>
                <c:pt idx="2">
                  <c:v>144.6819656094456</c:v>
                </c:pt>
                <c:pt idx="3">
                  <c:v>130.63567936181164</c:v>
                </c:pt>
                <c:pt idx="4">
                  <c:v>136.04969716187225</c:v>
                </c:pt>
                <c:pt idx="5">
                  <c:v>141.91110131048387</c:v>
                </c:pt>
                <c:pt idx="6">
                  <c:v>137.35570222851766</c:v>
                </c:pt>
                <c:pt idx="7">
                  <c:v>166.62435732647816</c:v>
                </c:pt>
                <c:pt idx="8">
                  <c:v>196.94509217737917</c:v>
                </c:pt>
                <c:pt idx="9">
                  <c:v>173.46407044920215</c:v>
                </c:pt>
                <c:pt idx="10">
                  <c:v>147.73595716994282</c:v>
                </c:pt>
                <c:pt idx="11">
                  <c:v>204.56224567650048</c:v>
                </c:pt>
                <c:pt idx="12">
                  <c:v>203.44771942599434</c:v>
                </c:pt>
                <c:pt idx="13">
                  <c:v>175.88243896236014</c:v>
                </c:pt>
                <c:pt idx="14">
                  <c:v>207.18291839557398</c:v>
                </c:pt>
                <c:pt idx="15">
                  <c:v>169.74707736035592</c:v>
                </c:pt>
                <c:pt idx="16">
                  <c:v>166.42608645745995</c:v>
                </c:pt>
                <c:pt idx="17">
                  <c:v>154.81640784114055</c:v>
                </c:pt>
                <c:pt idx="18">
                  <c:v>160.4475822839768</c:v>
                </c:pt>
                <c:pt idx="19">
                  <c:v>208.83153805369713</c:v>
                </c:pt>
                <c:pt idx="20">
                  <c:v>162.36778759302186</c:v>
                </c:pt>
                <c:pt idx="21">
                  <c:v>202.06641842847742</c:v>
                </c:pt>
                <c:pt idx="22">
                  <c:v>127.47917475728157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6E-481A-8F1F-B00FA33D9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  <c:max val="625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Sheet1!$Y$29</c:f>
              <c:strCache>
                <c:ptCount val="1"/>
                <c:pt idx="0">
                  <c:v>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Sheet1!$Y$30:$Y$39</c:f>
              <c:numCache>
                <c:formatCode>0.00000</c:formatCode>
                <c:ptCount val="10"/>
                <c:pt idx="0">
                  <c:v>2.465356033912857E-2</c:v>
                </c:pt>
                <c:pt idx="1">
                  <c:v>2.2488811873532737E-2</c:v>
                </c:pt>
                <c:pt idx="2">
                  <c:v>1.859707049029195E-2</c:v>
                </c:pt>
                <c:pt idx="3">
                  <c:v>1.3793697325084498E-2</c:v>
                </c:pt>
                <c:pt idx="4">
                  <c:v>1.0012490391116412E-2</c:v>
                </c:pt>
                <c:pt idx="5">
                  <c:v>9.9952411585290755E-3</c:v>
                </c:pt>
                <c:pt idx="6">
                  <c:v>9.0767908875855688E-3</c:v>
                </c:pt>
                <c:pt idx="7">
                  <c:v>8.0285617576989106E-3</c:v>
                </c:pt>
                <c:pt idx="8">
                  <c:v>6.0823815664259092E-3</c:v>
                </c:pt>
                <c:pt idx="9">
                  <c:v>7.3607123181200201E-3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6C-49EA-AE7C-742BAF508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4218735"/>
        <c:axId val="294203759"/>
      </c:lineChart>
      <c:catAx>
        <c:axId val="294218735"/>
        <c:scaling>
          <c:orientation val="minMax"/>
        </c:scaling>
        <c:delete val="0"/>
        <c:axPos val="b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203759"/>
        <c:crosses val="autoZero"/>
        <c:auto val="1"/>
        <c:lblAlgn val="ctr"/>
        <c:lblOffset val="100"/>
        <c:noMultiLvlLbl val="0"/>
      </c:catAx>
      <c:valAx>
        <c:axId val="294203759"/>
        <c:scaling>
          <c:orientation val="minMax"/>
          <c:max val="3.0000000000000006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in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218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Sheet1!$Y$42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Sheet1!$Y$43:$Y$52</c:f>
              <c:numCache>
                <c:formatCode>0.00000</c:formatCode>
                <c:ptCount val="10"/>
                <c:pt idx="0">
                  <c:v>0.7979560381159414</c:v>
                </c:pt>
                <c:pt idx="1">
                  <c:v>0.81442439438192549</c:v>
                </c:pt>
                <c:pt idx="2">
                  <c:v>0.82951305565291888</c:v>
                </c:pt>
                <c:pt idx="3">
                  <c:v>0.84333756734029675</c:v>
                </c:pt>
                <c:pt idx="4">
                  <c:v>0.85600379834774798</c:v>
                </c:pt>
                <c:pt idx="5">
                  <c:v>0.86760875144344718</c:v>
                </c:pt>
                <c:pt idx="6">
                  <c:v>0.87824130576651716</c:v>
                </c:pt>
                <c:pt idx="7">
                  <c:v>0.88798289715128798</c:v>
                </c:pt>
                <c:pt idx="8">
                  <c:v>0.89690814147688414</c:v>
                </c:pt>
                <c:pt idx="9">
                  <c:v>0.90508540581356134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D9-4FDD-9FF9-A4EB5222C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972671"/>
        <c:axId val="281973919"/>
      </c:lineChart>
      <c:catAx>
        <c:axId val="281972671"/>
        <c:scaling>
          <c:orientation val="minMax"/>
        </c:scaling>
        <c:delete val="0"/>
        <c:axPos val="b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973919"/>
        <c:crosses val="autoZero"/>
        <c:auto val="1"/>
        <c:lblAlgn val="ctr"/>
        <c:lblOffset val="100"/>
        <c:noMultiLvlLbl val="0"/>
      </c:catAx>
      <c:valAx>
        <c:axId val="281973919"/>
        <c:scaling>
          <c:orientation val="minMax"/>
          <c:min val="0.7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in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972671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Test Predictions Vs. Actual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Sheet1!$L$59</c:f>
              <c:strCache>
                <c:ptCount val="1"/>
                <c:pt idx="0">
                  <c:v>Test Predictions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Sheet1!$L$60:$L$64</c:f>
              <c:numCache>
                <c:formatCode>_("$"* #,##0.00_);_("$"* \(#,##0.00\);_("$"* "-"??_);_(@_)</c:formatCode>
                <c:ptCount val="5"/>
                <c:pt idx="0">
                  <c:v>106.40549383290244</c:v>
                </c:pt>
                <c:pt idx="1">
                  <c:v>159.02939862566731</c:v>
                </c:pt>
                <c:pt idx="2">
                  <c:v>56.628868780901627</c:v>
                </c:pt>
                <c:pt idx="3">
                  <c:v>162.7163855780916</c:v>
                </c:pt>
                <c:pt idx="4">
                  <c:v>80.579173968270666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C-4442-AB77-F2CDDA6C729E}"/>
            </c:ext>
          </c:extLst>
        </c:ser>
        <c:ser>
          <c:idx val="1"/>
          <c:order val="1"/>
          <c:tx>
            <c:strRef>
              <c:f>Sheet1!$J$60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Sheet1!$J$61:$J$65</c:f>
              <c:numCache>
                <c:formatCode>0.00</c:formatCode>
                <c:ptCount val="5"/>
                <c:pt idx="0">
                  <c:v>159.9</c:v>
                </c:pt>
                <c:pt idx="1">
                  <c:v>210</c:v>
                </c:pt>
                <c:pt idx="2">
                  <c:v>210</c:v>
                </c:pt>
                <c:pt idx="3">
                  <c:v>305</c:v>
                </c:pt>
                <c:pt idx="4">
                  <c:v>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0C-4442-AB77-F2CDDA6C7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646527"/>
        <c:axId val="1084647775"/>
      </c:lineChart>
      <c:catAx>
        <c:axId val="1084646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647775"/>
        <c:crosses val="autoZero"/>
        <c:auto val="1"/>
        <c:lblAlgn val="ctr"/>
        <c:lblOffset val="100"/>
        <c:noMultiLvlLbl val="0"/>
      </c:catAx>
      <c:valAx>
        <c:axId val="108464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64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10886</xdr:colOff>
      <xdr:row>74</xdr:row>
      <xdr:rowOff>11793</xdr:rowOff>
    </xdr:from>
    <xdr:to>
      <xdr:col>9</xdr:col>
      <xdr:colOff>760186</xdr:colOff>
      <xdr:row>91</xdr:row>
      <xdr:rowOff>45779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6A1BC3-6C7B-649F-924A-1B69E80B3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107</xdr:row>
      <xdr:rowOff>8918</xdr:rowOff>
    </xdr:from>
    <xdr:to>
      <xdr:col>10</xdr:col>
      <xdr:colOff>2773</xdr:colOff>
      <xdr:row>124</xdr:row>
      <xdr:rowOff>253515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44210EA-834C-4299-B44E-2CB82B8E7D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139</xdr:row>
      <xdr:rowOff>10733</xdr:rowOff>
    </xdr:from>
    <xdr:to>
      <xdr:col>10</xdr:col>
      <xdr:colOff>2773</xdr:colOff>
      <xdr:row>157</xdr:row>
      <xdr:rowOff>23252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682DA76-25C3-46DD-B78D-39FFF72B8A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171</xdr:row>
      <xdr:rowOff>10733</xdr:rowOff>
    </xdr:from>
    <xdr:to>
      <xdr:col>10</xdr:col>
      <xdr:colOff>2772</xdr:colOff>
      <xdr:row>188</xdr:row>
      <xdr:rowOff>127000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805E776-E30D-4458-BA7D-1E3B3AE1A0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22678</xdr:colOff>
      <xdr:row>203</xdr:row>
      <xdr:rowOff>16623</xdr:rowOff>
    </xdr:from>
    <xdr:to>
      <xdr:col>9</xdr:col>
      <xdr:colOff>752672</xdr:colOff>
      <xdr:row>222</xdr:row>
      <xdr:rowOff>62593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7DE3875-F065-4870-8C7A-B7C61F047D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34471</xdr:colOff>
      <xdr:row>235</xdr:row>
      <xdr:rowOff>12700</xdr:rowOff>
    </xdr:from>
    <xdr:to>
      <xdr:col>9</xdr:col>
      <xdr:colOff>746578</xdr:colOff>
      <xdr:row>253</xdr:row>
      <xdr:rowOff>167962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4F2D74C-103A-47D5-A559-6201885A4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38100</xdr:colOff>
      <xdr:row>267</xdr:row>
      <xdr:rowOff>11793</xdr:rowOff>
    </xdr:from>
    <xdr:to>
      <xdr:col>10</xdr:col>
      <xdr:colOff>6350</xdr:colOff>
      <xdr:row>285</xdr:row>
      <xdr:rowOff>87993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77F2DE2-C139-402D-8557-D2B36525C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279400</xdr:colOff>
      <xdr:row>301</xdr:row>
      <xdr:rowOff>0</xdr:rowOff>
    </xdr:from>
    <xdr:to>
      <xdr:col>10</xdr:col>
      <xdr:colOff>6350</xdr:colOff>
      <xdr:row>319</xdr:row>
      <xdr:rowOff>139700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D15E62C-FE23-45BF-92DF-3A0898A38D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285750</xdr:colOff>
      <xdr:row>332</xdr:row>
      <xdr:rowOff>270334</xdr:rowOff>
    </xdr:from>
    <xdr:to>
      <xdr:col>10</xdr:col>
      <xdr:colOff>5443</xdr:colOff>
      <xdr:row>351</xdr:row>
      <xdr:rowOff>137892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A4A6FDC-5286-4606-B6F0-DCE51E505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279400</xdr:colOff>
      <xdr:row>364</xdr:row>
      <xdr:rowOff>12700</xdr:rowOff>
    </xdr:from>
    <xdr:to>
      <xdr:col>10</xdr:col>
      <xdr:colOff>6350</xdr:colOff>
      <xdr:row>383</xdr:row>
      <xdr:rowOff>12700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015A7DC-84E4-4700-993A-59C70A53F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1151169</xdr:colOff>
      <xdr:row>5</xdr:row>
      <xdr:rowOff>69252</xdr:rowOff>
    </xdr:from>
    <xdr:to>
      <xdr:col>23</xdr:col>
      <xdr:colOff>628655</xdr:colOff>
      <xdr:row>27</xdr:row>
      <xdr:rowOff>178471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9CA0B09-3704-4DB4-9BBE-FE7C9B1BE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386447</xdr:colOff>
      <xdr:row>5</xdr:row>
      <xdr:rowOff>77472</xdr:rowOff>
    </xdr:from>
    <xdr:to>
      <xdr:col>16</xdr:col>
      <xdr:colOff>1060092</xdr:colOff>
      <xdr:row>27</xdr:row>
      <xdr:rowOff>176893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66F437D-583F-463A-8C5E-D03646852A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381730</xdr:colOff>
      <xdr:row>27</xdr:row>
      <xdr:rowOff>261804</xdr:rowOff>
    </xdr:from>
    <xdr:to>
      <xdr:col>16</xdr:col>
      <xdr:colOff>1084585</xdr:colOff>
      <xdr:row>53</xdr:row>
      <xdr:rowOff>63322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48EE3DCE-F97A-2861-25CE-3AF569676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1167136</xdr:colOff>
      <xdr:row>27</xdr:row>
      <xdr:rowOff>259264</xdr:rowOff>
    </xdr:from>
    <xdr:to>
      <xdr:col>23</xdr:col>
      <xdr:colOff>649702</xdr:colOff>
      <xdr:row>53</xdr:row>
      <xdr:rowOff>60782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1A11571B-C03E-6AAF-1911-C6466B465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19</xdr:col>
      <xdr:colOff>163285</xdr:colOff>
      <xdr:row>54</xdr:row>
      <xdr:rowOff>270398</xdr:rowOff>
    </xdr:from>
    <xdr:to>
      <xdr:col>25</xdr:col>
      <xdr:colOff>287843</xdr:colOff>
      <xdr:row>71</xdr:row>
      <xdr:rowOff>120371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197690CF-C769-E242-161F-E018EE6B1D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90BE3F-1999-4AE7-9B52-A0D17FD7CBDD}" name="Table6" displayName="Table6" ref="B6:J29" totalsRowShown="0" headerRowDxfId="47" dataDxfId="46" tableBorderDxfId="45">
  <autoFilter ref="B6:J29" xr:uid="{7F90BE3F-1999-4AE7-9B52-A0D17FD7CBDD}"/>
  <sortState xmlns:xlrd2="http://schemas.microsoft.com/office/spreadsheetml/2017/richdata2" ref="B7:J29">
    <sortCondition ref="J6:J29"/>
  </sortState>
  <tableColumns count="9">
    <tableColumn id="1" xr3:uid="{698FF8FE-CF24-4E43-B256-F85D1A70F647}" name="BE" dataDxfId="44"/>
    <tableColumn id="2" xr3:uid="{CD36081C-0790-4DDE-8823-12487AD03FFE}" name="BA" dataDxfId="43"/>
    <tableColumn id="3" xr3:uid="{E9E07563-49EB-4E8B-973D-A2137A0C061B}" name="Y" dataDxfId="42"/>
    <tableColumn id="4" xr3:uid="{CB172AC6-AF5A-4C32-BB70-0CF811A8E98A}" name="D" dataDxfId="41"/>
    <tableColumn id="5" xr3:uid="{65A3FCDB-6682-4E44-8F1A-D1E142A9E4EC}" name="V" dataDxfId="40"/>
    <tableColumn id="6" xr3:uid="{CBDD9BE3-9E42-4945-8BCF-5AD8AF567CCA}" name="S" dataDxfId="39"/>
    <tableColumn id="7" xr3:uid="{BFADB5BD-544C-4AA2-82AC-6106B6F56F4F}" name="SQ" dataDxfId="38"/>
    <tableColumn id="8" xr3:uid="{3D7BA4B6-8516-47BC-A672-8DE4496738AD}" name="L" dataDxfId="37"/>
    <tableColumn id="9" xr3:uid="{8CBF2BD9-8E2A-4066-961C-6F826F48B35D}" name="P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BAEE8F-66B1-4E10-82DC-F1A9115EB988}" name="Table7" displayName="Table7" ref="B32:J55" totalsRowShown="0" headerRowDxfId="35" dataDxfId="34" tableBorderDxfId="33">
  <autoFilter ref="B32:J55" xr:uid="{AABAEE8F-66B1-4E10-82DC-F1A9115EB988}"/>
  <sortState xmlns:xlrd2="http://schemas.microsoft.com/office/spreadsheetml/2017/richdata2" ref="B33:J55">
    <sortCondition ref="B32:B55"/>
  </sortState>
  <tableColumns count="9">
    <tableColumn id="1" xr3:uid="{7C3ADE0C-0064-4E4D-8DBD-4112D20369DF}" name="BE" dataDxfId="32">
      <calculatedColumnFormula>B7 / MAX($B7:$I7)</calculatedColumnFormula>
    </tableColumn>
    <tableColumn id="2" xr3:uid="{0A90F87A-62DF-4799-B281-C48867504EC4}" name="BA" dataDxfId="31">
      <calculatedColumnFormula>C7 / MAX($B7:$I7)</calculatedColumnFormula>
    </tableColumn>
    <tableColumn id="3" xr3:uid="{5A23232F-2EE4-4986-8B7A-C1065F0796DD}" name="Y" dataDxfId="30">
      <calculatedColumnFormula>D7 / MAX($B7:$I7)</calculatedColumnFormula>
    </tableColumn>
    <tableColumn id="4" xr3:uid="{061F7975-86A6-480D-8524-84C1AFEF112E}" name="D" dataDxfId="29">
      <calculatedColumnFormula>E7 / MAX($B7:$I7)</calculatedColumnFormula>
    </tableColumn>
    <tableColumn id="5" xr3:uid="{E0C9E9DD-9662-4A85-8C7B-F1D763F4936D}" name="V" dataDxfId="28">
      <calculatedColumnFormula>F7 / MAX($B7:$I7)</calculatedColumnFormula>
    </tableColumn>
    <tableColumn id="6" xr3:uid="{D2532A57-024E-43EB-BA34-A1D617A5D42C}" name="S" dataDxfId="27">
      <calculatedColumnFormula>G7 / MAX($B7:$I7)</calculatedColumnFormula>
    </tableColumn>
    <tableColumn id="7" xr3:uid="{B8EA3EAA-5C5E-4193-80D3-162382D56CDD}" name="SQ" dataDxfId="26">
      <calculatedColumnFormula>H7 / MAX($B7:$I7)</calculatedColumnFormula>
    </tableColumn>
    <tableColumn id="8" xr3:uid="{2FCA3FEC-0F9E-4F36-BC29-7B6FCEC90F29}" name="L" dataDxfId="25">
      <calculatedColumnFormula>I7 / MAX($B7:$I7)</calculatedColumnFormula>
    </tableColumn>
    <tableColumn id="9" xr3:uid="{16167AE8-D427-46C3-A390-0909E9B7FE6B}" name="P" dataDxfId="24">
      <calculatedColumnFormula>J7/MAX($J$7:$J$29)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54777A-3BB7-4196-9C82-6B5EBB005F51}" name="Table8" displayName="Table8" ref="B60:J65" totalsRowShown="0" headerRowDxfId="23" dataDxfId="22" tableBorderDxfId="21">
  <autoFilter ref="B60:J65" xr:uid="{D554777A-3BB7-4196-9C82-6B5EBB005F51}"/>
  <sortState xmlns:xlrd2="http://schemas.microsoft.com/office/spreadsheetml/2017/richdata2" ref="B61:J65">
    <sortCondition ref="J60:J65"/>
  </sortState>
  <tableColumns count="9">
    <tableColumn id="1" xr3:uid="{029A4FD2-0BEB-43AF-82A0-60C772728C97}" name="BE" dataDxfId="20"/>
    <tableColumn id="2" xr3:uid="{309CB928-638B-4271-A44A-176F42E00797}" name="BA" dataDxfId="19"/>
    <tableColumn id="3" xr3:uid="{C3B7A493-90B6-4B8B-B2EF-4BAC0A5D0B93}" name="Y" dataDxfId="18"/>
    <tableColumn id="4" xr3:uid="{90E9CE5A-D8BF-4A17-ADA7-3F9FECAFD80D}" name="D" dataDxfId="17"/>
    <tableColumn id="5" xr3:uid="{51FB5479-E441-4424-9E64-E6D2A5B347AB}" name="V" dataDxfId="16"/>
    <tableColumn id="6" xr3:uid="{9CCE340A-7ED0-4919-B433-35FBC5BB9AD4}" name="S" dataDxfId="15"/>
    <tableColumn id="7" xr3:uid="{83C429CC-7BB2-448B-AFB8-EEF012D41D41}" name="SQ" dataDxfId="14"/>
    <tableColumn id="8" xr3:uid="{B161FDD9-D5EA-41FE-B64F-DDEAA2A6522B}" name="L" dataDxfId="13"/>
    <tableColumn id="9" xr3:uid="{1D6D7653-AD77-4AFF-9B3F-D464970AD983}" name="P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3ADE6BC-30D1-42AF-BB56-DA262BA37BCF}" name="Table9" displayName="Table9" ref="B68:J73" totalsRowShown="0" headerRowDxfId="11" dataDxfId="10" tableBorderDxfId="9">
  <autoFilter ref="B68:J73" xr:uid="{63ADE6BC-30D1-42AF-BB56-DA262BA37BCF}"/>
  <sortState xmlns:xlrd2="http://schemas.microsoft.com/office/spreadsheetml/2017/richdata2" ref="B69:J73">
    <sortCondition ref="J68:J73"/>
  </sortState>
  <tableColumns count="9">
    <tableColumn id="1" xr3:uid="{D116695C-981A-4DB3-869A-2D45440F89BF}" name="BE" dataDxfId="8">
      <calculatedColumnFormula>B61 / MAX($B61:$I61)</calculatedColumnFormula>
    </tableColumn>
    <tableColumn id="2" xr3:uid="{3D2A0A76-162C-4933-ACB5-2F6C266AAA9A}" name="BA" dataDxfId="7">
      <calculatedColumnFormula>C61 / MAX($B61:$I61)</calculatedColumnFormula>
    </tableColumn>
    <tableColumn id="3" xr3:uid="{0AE53E2E-28D9-4364-9596-C5615E9469D9}" name="Y" dataDxfId="6">
      <calculatedColumnFormula>D61 / MAX($B61:$I61)</calculatedColumnFormula>
    </tableColumn>
    <tableColumn id="4" xr3:uid="{F0FB466B-8204-418C-BED5-8E221C087D47}" name="D" dataDxfId="5">
      <calculatedColumnFormula>E61 / MAX($B61:$I61)</calculatedColumnFormula>
    </tableColumn>
    <tableColumn id="5" xr3:uid="{DE1E3937-5477-4962-BC09-11518B66C48A}" name="V" dataDxfId="4">
      <calculatedColumnFormula>F61 / MAX($B61:$I61)</calculatedColumnFormula>
    </tableColumn>
    <tableColumn id="6" xr3:uid="{E989FE5B-BB73-438D-8C12-36A7ED0F996B}" name="S" dataDxfId="3">
      <calculatedColumnFormula>G61 / MAX($B61:$I61)</calculatedColumnFormula>
    </tableColumn>
    <tableColumn id="7" xr3:uid="{26848AF8-5618-420D-AF89-A80DDFA4C57A}" name="SQ" dataDxfId="2">
      <calculatedColumnFormula>H61 / MAX($B61:$I61)</calculatedColumnFormula>
    </tableColumn>
    <tableColumn id="8" xr3:uid="{8AAB3A45-8691-45E5-B42A-461A96499EB7}" name="L" dataDxfId="1">
      <calculatedColumnFormula>I61 / MAX($B61:$I61)</calculatedColumnFormula>
    </tableColumn>
    <tableColumn id="9" xr3:uid="{95C5DEDA-E516-40EA-87FF-197CE7CEB655}" name="P" dataDxfId="0">
      <calculatedColumnFormula>J61/MAX(J$61:J$65)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172E-859E-44DE-B411-ACF5F82E2EF1}">
  <dimension ref="B1:Y392"/>
  <sheetViews>
    <sheetView tabSelected="1" zoomScale="46" zoomScaleNormal="46" workbookViewId="0">
      <selection activeCell="O4" sqref="O4"/>
    </sheetView>
  </sheetViews>
  <sheetFormatPr defaultColWidth="11.21875" defaultRowHeight="14.4" x14ac:dyDescent="0.3"/>
  <cols>
    <col min="1" max="1" width="4.33203125" customWidth="1"/>
    <col min="2" max="10" width="11.109375" customWidth="1"/>
    <col min="11" max="11" width="5.6640625" customWidth="1"/>
    <col min="12" max="12" width="21.109375" style="2" bestFit="1" customWidth="1"/>
    <col min="13" max="13" width="20.21875" style="2" bestFit="1" customWidth="1"/>
    <col min="14" max="14" width="23.88671875" style="2" bestFit="1" customWidth="1"/>
    <col min="15" max="15" width="17.88671875" style="2" bestFit="1" customWidth="1"/>
    <col min="16" max="23" width="18.44140625" style="2" customWidth="1"/>
    <col min="24" max="24" width="13.6640625" customWidth="1"/>
    <col min="25" max="28" width="15.44140625" customWidth="1"/>
    <col min="29" max="35" width="14" customWidth="1"/>
  </cols>
  <sheetData>
    <row r="1" spans="2:23" ht="25.8" x14ac:dyDescent="0.5">
      <c r="B1" s="5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22.2" customHeight="1" x14ac:dyDescent="0.3">
      <c r="B2" s="6" t="s">
        <v>9</v>
      </c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22.2" customHeight="1" x14ac:dyDescent="0.4">
      <c r="B3" s="7" t="s">
        <v>39</v>
      </c>
      <c r="D3" s="1"/>
      <c r="E3" s="1"/>
      <c r="F3" s="1"/>
      <c r="G3" s="1"/>
      <c r="H3" s="1"/>
      <c r="I3" s="1"/>
      <c r="J3" s="1"/>
      <c r="K3" s="1"/>
      <c r="V3" s="1"/>
      <c r="W3" s="1"/>
    </row>
    <row r="4" spans="2:23" ht="22.2" customHeight="1" x14ac:dyDescent="0.3">
      <c r="B4" s="4"/>
      <c r="D4" s="1"/>
      <c r="E4" s="1"/>
      <c r="F4" s="1"/>
      <c r="G4" s="1"/>
      <c r="H4" s="1"/>
      <c r="I4" s="1"/>
      <c r="J4" s="1"/>
      <c r="K4" s="1"/>
      <c r="V4" s="1"/>
      <c r="W4" s="1"/>
    </row>
    <row r="5" spans="2:23" ht="21" x14ac:dyDescent="0.4">
      <c r="B5" s="60" t="s">
        <v>32</v>
      </c>
      <c r="C5" s="61"/>
      <c r="D5" s="61"/>
      <c r="E5" s="61"/>
      <c r="F5" s="61"/>
      <c r="G5" s="61"/>
      <c r="H5" s="61"/>
      <c r="I5" s="61"/>
      <c r="J5" s="62"/>
      <c r="K5" s="1"/>
      <c r="L5" s="23" t="s">
        <v>19</v>
      </c>
      <c r="M5" s="24">
        <v>2.4E-2</v>
      </c>
      <c r="V5" s="1"/>
      <c r="W5" s="1"/>
    </row>
    <row r="6" spans="2:23" ht="21" x14ac:dyDescent="0.3">
      <c r="B6" s="8" t="s">
        <v>1</v>
      </c>
      <c r="C6" s="8" t="s">
        <v>2</v>
      </c>
      <c r="D6" s="8" t="s">
        <v>4</v>
      </c>
      <c r="E6" s="8" t="s">
        <v>5</v>
      </c>
      <c r="F6" s="8" t="s">
        <v>6</v>
      </c>
      <c r="G6" s="8" t="s">
        <v>3</v>
      </c>
      <c r="H6" s="8" t="s">
        <v>7</v>
      </c>
      <c r="I6" s="8" t="s">
        <v>8</v>
      </c>
      <c r="J6" s="8" t="s">
        <v>10</v>
      </c>
      <c r="K6" s="1"/>
      <c r="V6" s="1"/>
      <c r="W6" s="1"/>
    </row>
    <row r="7" spans="2:23" ht="21" x14ac:dyDescent="0.3">
      <c r="B7" s="9">
        <v>1</v>
      </c>
      <c r="C7" s="9">
        <v>1</v>
      </c>
      <c r="D7" s="9">
        <v>1937</v>
      </c>
      <c r="E7" s="9">
        <v>30</v>
      </c>
      <c r="F7" s="9">
        <v>2043</v>
      </c>
      <c r="G7" s="9">
        <v>48</v>
      </c>
      <c r="H7" s="9">
        <v>600</v>
      </c>
      <c r="I7" s="10">
        <v>0.28999999999999998</v>
      </c>
      <c r="J7" s="18">
        <v>65</v>
      </c>
      <c r="K7" s="1"/>
      <c r="V7" s="1"/>
      <c r="W7" s="1"/>
    </row>
    <row r="8" spans="2:23" ht="21" x14ac:dyDescent="0.3">
      <c r="B8" s="9">
        <v>2</v>
      </c>
      <c r="C8" s="9">
        <v>1</v>
      </c>
      <c r="D8" s="9">
        <v>1938</v>
      </c>
      <c r="E8" s="9">
        <v>58</v>
      </c>
      <c r="F8" s="9">
        <v>1057</v>
      </c>
      <c r="G8" s="9">
        <v>18</v>
      </c>
      <c r="H8" s="9">
        <v>1210</v>
      </c>
      <c r="I8" s="10">
        <v>0.35</v>
      </c>
      <c r="J8" s="18">
        <v>85</v>
      </c>
      <c r="K8" s="1"/>
      <c r="V8" s="1"/>
      <c r="W8" s="1"/>
    </row>
    <row r="9" spans="2:23" ht="21" x14ac:dyDescent="0.3">
      <c r="B9" s="9">
        <v>1</v>
      </c>
      <c r="C9" s="9">
        <v>1</v>
      </c>
      <c r="D9" s="9">
        <v>1928</v>
      </c>
      <c r="E9" s="9">
        <v>65</v>
      </c>
      <c r="F9" s="9">
        <v>1941</v>
      </c>
      <c r="G9" s="9">
        <v>45</v>
      </c>
      <c r="H9" s="9">
        <v>900</v>
      </c>
      <c r="I9" s="10">
        <v>7.9958677685950413E-2</v>
      </c>
      <c r="J9" s="18">
        <v>140</v>
      </c>
      <c r="K9" s="1"/>
      <c r="V9" s="1"/>
      <c r="W9" s="1"/>
    </row>
    <row r="10" spans="2:23" ht="21" x14ac:dyDescent="0.3">
      <c r="B10" s="9">
        <v>1</v>
      </c>
      <c r="C10" s="9">
        <v>1</v>
      </c>
      <c r="D10" s="9">
        <v>1943</v>
      </c>
      <c r="E10" s="9">
        <v>114</v>
      </c>
      <c r="F10" s="9">
        <v>1399</v>
      </c>
      <c r="G10" s="9">
        <v>86</v>
      </c>
      <c r="H10" s="9">
        <v>718</v>
      </c>
      <c r="I10" s="10">
        <v>0.15</v>
      </c>
      <c r="J10" s="18">
        <v>159.9</v>
      </c>
      <c r="K10" s="1"/>
      <c r="V10" s="1"/>
      <c r="W10" s="1"/>
    </row>
    <row r="11" spans="2:23" ht="21" x14ac:dyDescent="0.3">
      <c r="B11" s="9">
        <v>2</v>
      </c>
      <c r="C11" s="9">
        <v>1</v>
      </c>
      <c r="D11" s="9">
        <v>1983</v>
      </c>
      <c r="E11" s="9">
        <v>152</v>
      </c>
      <c r="F11" s="9">
        <v>436</v>
      </c>
      <c r="G11" s="9">
        <v>7</v>
      </c>
      <c r="H11" s="9">
        <v>884</v>
      </c>
      <c r="I11" s="10">
        <v>0.16999540863177226</v>
      </c>
      <c r="J11" s="18">
        <v>160</v>
      </c>
      <c r="K11" s="1"/>
      <c r="V11" s="1"/>
      <c r="W11" s="1"/>
    </row>
    <row r="12" spans="2:23" ht="21" x14ac:dyDescent="0.3">
      <c r="B12" s="9">
        <v>2</v>
      </c>
      <c r="C12" s="9">
        <v>1</v>
      </c>
      <c r="D12" s="9">
        <v>1984</v>
      </c>
      <c r="E12" s="9">
        <v>59</v>
      </c>
      <c r="F12" s="9">
        <v>818</v>
      </c>
      <c r="G12" s="9">
        <v>48</v>
      </c>
      <c r="H12" s="9">
        <v>946</v>
      </c>
      <c r="I12" s="10">
        <v>0.1</v>
      </c>
      <c r="J12" s="18">
        <v>179</v>
      </c>
      <c r="K12" s="1"/>
      <c r="V12" s="1"/>
      <c r="W12" s="1"/>
    </row>
    <row r="13" spans="2:23" ht="21" x14ac:dyDescent="0.3">
      <c r="B13" s="9">
        <v>3</v>
      </c>
      <c r="C13" s="9">
        <v>2</v>
      </c>
      <c r="D13" s="9">
        <v>1948</v>
      </c>
      <c r="E13" s="9">
        <v>7</v>
      </c>
      <c r="F13" s="9">
        <v>2398</v>
      </c>
      <c r="G13" s="9">
        <v>154</v>
      </c>
      <c r="H13" s="9">
        <v>1215</v>
      </c>
      <c r="I13" s="10">
        <v>0.23999081726354454</v>
      </c>
      <c r="J13" s="18">
        <v>219</v>
      </c>
      <c r="K13" s="1"/>
      <c r="V13" s="1"/>
      <c r="W13" s="1"/>
    </row>
    <row r="14" spans="2:23" ht="21" x14ac:dyDescent="0.3">
      <c r="B14" s="9">
        <v>2</v>
      </c>
      <c r="C14" s="9">
        <v>1</v>
      </c>
      <c r="D14" s="9">
        <v>1945</v>
      </c>
      <c r="E14" s="9">
        <v>41</v>
      </c>
      <c r="F14" s="9">
        <v>620</v>
      </c>
      <c r="G14" s="9">
        <v>14</v>
      </c>
      <c r="H14" s="9">
        <v>1305</v>
      </c>
      <c r="I14" s="10">
        <v>1.1499999999999999</v>
      </c>
      <c r="J14" s="18">
        <v>220</v>
      </c>
      <c r="K14" s="1"/>
      <c r="V14" s="1"/>
      <c r="W14" s="1"/>
    </row>
    <row r="15" spans="2:23" ht="21" x14ac:dyDescent="0.3">
      <c r="B15" s="9">
        <v>2</v>
      </c>
      <c r="C15" s="9">
        <v>1</v>
      </c>
      <c r="D15" s="9">
        <v>2007</v>
      </c>
      <c r="E15" s="9">
        <v>159</v>
      </c>
      <c r="F15" s="9">
        <v>721</v>
      </c>
      <c r="G15" s="9">
        <v>6</v>
      </c>
      <c r="H15" s="9">
        <v>1800</v>
      </c>
      <c r="I15" s="10">
        <v>0.86999999999999988</v>
      </c>
      <c r="J15" s="18">
        <v>257</v>
      </c>
      <c r="K15" s="1"/>
      <c r="V15" s="1"/>
      <c r="W15" s="1"/>
    </row>
    <row r="16" spans="2:23" ht="21" x14ac:dyDescent="0.3">
      <c r="B16" s="9">
        <v>3</v>
      </c>
      <c r="C16" s="9">
        <v>2</v>
      </c>
      <c r="D16" s="9">
        <v>2021</v>
      </c>
      <c r="E16" s="9">
        <v>3</v>
      </c>
      <c r="F16" s="9">
        <v>2247</v>
      </c>
      <c r="G16" s="9">
        <v>102</v>
      </c>
      <c r="H16" s="9">
        <v>1645</v>
      </c>
      <c r="I16" s="10">
        <v>8.7098255280073464E-2</v>
      </c>
      <c r="J16" s="18">
        <v>269</v>
      </c>
      <c r="K16" s="1"/>
      <c r="V16" s="1"/>
      <c r="W16" s="1"/>
    </row>
    <row r="17" spans="2:25" ht="21" x14ac:dyDescent="0.3">
      <c r="B17" s="9">
        <v>1</v>
      </c>
      <c r="C17" s="9">
        <v>3</v>
      </c>
      <c r="D17" s="9">
        <v>2008</v>
      </c>
      <c r="E17" s="9">
        <v>4</v>
      </c>
      <c r="F17" s="9">
        <v>987</v>
      </c>
      <c r="G17" s="9">
        <v>49</v>
      </c>
      <c r="H17" s="9">
        <v>1036</v>
      </c>
      <c r="I17" s="10">
        <v>7.3278236914600545E-2</v>
      </c>
      <c r="J17" s="18">
        <v>269.7</v>
      </c>
      <c r="K17" s="1"/>
      <c r="V17" s="1"/>
      <c r="W17" s="1"/>
    </row>
    <row r="18" spans="2:25" ht="21" x14ac:dyDescent="0.4">
      <c r="B18" s="9">
        <v>4</v>
      </c>
      <c r="C18" s="9">
        <v>3</v>
      </c>
      <c r="D18" s="9">
        <v>1966</v>
      </c>
      <c r="E18" s="9">
        <v>11</v>
      </c>
      <c r="F18" s="9">
        <v>1478</v>
      </c>
      <c r="G18" s="9">
        <v>32</v>
      </c>
      <c r="H18" s="9">
        <v>1824</v>
      </c>
      <c r="I18" s="10">
        <v>0.25</v>
      </c>
      <c r="J18" s="18">
        <v>270</v>
      </c>
      <c r="K18" s="1"/>
      <c r="L18" s="22"/>
      <c r="V18" s="1"/>
      <c r="W18" s="1"/>
    </row>
    <row r="19" spans="2:25" ht="21" x14ac:dyDescent="0.3">
      <c r="B19" s="9">
        <v>3</v>
      </c>
      <c r="C19" s="9">
        <v>3</v>
      </c>
      <c r="D19" s="9">
        <v>2007</v>
      </c>
      <c r="E19" s="9">
        <v>107</v>
      </c>
      <c r="F19" s="9">
        <v>1266</v>
      </c>
      <c r="G19" s="9">
        <v>56</v>
      </c>
      <c r="H19" s="9">
        <v>1858</v>
      </c>
      <c r="I19" s="10">
        <v>0.12998163452708908</v>
      </c>
      <c r="J19" s="18">
        <v>299.89999999999998</v>
      </c>
      <c r="K19" s="1"/>
      <c r="V19" s="1"/>
      <c r="W19" s="1"/>
    </row>
    <row r="20" spans="2:25" ht="21" x14ac:dyDescent="0.3">
      <c r="B20" s="9">
        <v>3</v>
      </c>
      <c r="C20" s="9">
        <v>2</v>
      </c>
      <c r="D20" s="9">
        <v>1966</v>
      </c>
      <c r="E20" s="9">
        <v>21</v>
      </c>
      <c r="F20" s="9">
        <v>1468</v>
      </c>
      <c r="G20" s="9">
        <v>30</v>
      </c>
      <c r="H20" s="9">
        <v>1400</v>
      </c>
      <c r="I20" s="10">
        <v>0.25</v>
      </c>
      <c r="J20" s="18">
        <v>300</v>
      </c>
      <c r="K20" s="1"/>
      <c r="V20" s="1"/>
      <c r="W20" s="1"/>
    </row>
    <row r="21" spans="2:25" ht="21" x14ac:dyDescent="0.3">
      <c r="B21" s="9">
        <v>4</v>
      </c>
      <c r="C21" s="9">
        <v>2</v>
      </c>
      <c r="D21" s="9">
        <v>2013</v>
      </c>
      <c r="E21" s="9">
        <v>1</v>
      </c>
      <c r="F21" s="9">
        <v>1219</v>
      </c>
      <c r="G21" s="9">
        <v>71</v>
      </c>
      <c r="H21" s="9">
        <v>2169</v>
      </c>
      <c r="I21" s="10">
        <v>0.2</v>
      </c>
      <c r="J21" s="18">
        <v>329.99</v>
      </c>
      <c r="K21" s="1"/>
      <c r="V21" s="1"/>
      <c r="W21" s="1"/>
    </row>
    <row r="22" spans="2:25" ht="21" x14ac:dyDescent="0.3">
      <c r="B22" s="9">
        <v>1</v>
      </c>
      <c r="C22" s="9">
        <v>3</v>
      </c>
      <c r="D22" s="9">
        <v>1959</v>
      </c>
      <c r="E22" s="9">
        <v>5</v>
      </c>
      <c r="F22" s="9">
        <v>538</v>
      </c>
      <c r="G22" s="9">
        <v>11</v>
      </c>
      <c r="H22" s="9">
        <v>4046</v>
      </c>
      <c r="I22" s="10">
        <v>0.42000000000000004</v>
      </c>
      <c r="J22" s="18">
        <v>349.9</v>
      </c>
      <c r="K22" s="1"/>
      <c r="V22" s="1"/>
      <c r="W22" s="1"/>
    </row>
    <row r="23" spans="2:25" ht="21" x14ac:dyDescent="0.3">
      <c r="B23" s="9">
        <v>3</v>
      </c>
      <c r="C23" s="9">
        <v>2</v>
      </c>
      <c r="D23" s="9">
        <v>1922</v>
      </c>
      <c r="E23" s="9">
        <v>6</v>
      </c>
      <c r="F23" s="9">
        <v>2116</v>
      </c>
      <c r="G23" s="9">
        <v>136</v>
      </c>
      <c r="H23" s="9">
        <v>1422</v>
      </c>
      <c r="I23" s="10">
        <v>0.13999081726354454</v>
      </c>
      <c r="J23" s="18">
        <v>350</v>
      </c>
      <c r="K23" s="1"/>
      <c r="V23" s="1"/>
      <c r="W23" s="1"/>
    </row>
    <row r="24" spans="2:25" ht="21" x14ac:dyDescent="0.3">
      <c r="B24" s="9">
        <v>1</v>
      </c>
      <c r="C24" s="9">
        <v>1</v>
      </c>
      <c r="D24" s="9">
        <v>1964</v>
      </c>
      <c r="E24" s="9">
        <v>156</v>
      </c>
      <c r="F24" s="9">
        <v>199</v>
      </c>
      <c r="G24" s="9">
        <v>0</v>
      </c>
      <c r="H24" s="9">
        <v>1170</v>
      </c>
      <c r="I24" s="10">
        <v>1.07</v>
      </c>
      <c r="J24" s="18">
        <v>350</v>
      </c>
      <c r="K24" s="1"/>
      <c r="V24" s="1"/>
      <c r="W24" s="1"/>
    </row>
    <row r="25" spans="2:25" ht="21" x14ac:dyDescent="0.3">
      <c r="B25" s="9">
        <v>2</v>
      </c>
      <c r="C25" s="9">
        <v>2</v>
      </c>
      <c r="D25" s="9">
        <v>1986</v>
      </c>
      <c r="E25" s="9">
        <v>300</v>
      </c>
      <c r="F25" s="9">
        <v>588</v>
      </c>
      <c r="G25" s="9">
        <v>16</v>
      </c>
      <c r="H25" s="9">
        <v>1237</v>
      </c>
      <c r="I25" s="10">
        <v>0.20998622589531679</v>
      </c>
      <c r="J25" s="18">
        <v>359</v>
      </c>
      <c r="K25" s="1"/>
      <c r="V25" s="1"/>
      <c r="W25" s="1"/>
    </row>
    <row r="26" spans="2:25" ht="21" x14ac:dyDescent="0.3">
      <c r="B26" s="9">
        <v>4</v>
      </c>
      <c r="C26" s="9">
        <v>2</v>
      </c>
      <c r="D26" s="9">
        <v>1973</v>
      </c>
      <c r="E26" s="9">
        <v>34</v>
      </c>
      <c r="F26" s="9">
        <v>1391</v>
      </c>
      <c r="G26" s="9">
        <v>45</v>
      </c>
      <c r="H26" s="9">
        <v>2100</v>
      </c>
      <c r="I26" s="10">
        <v>0.22047750229568411</v>
      </c>
      <c r="J26" s="18">
        <v>365</v>
      </c>
      <c r="K26" s="1"/>
      <c r="V26" s="1"/>
      <c r="W26" s="1"/>
    </row>
    <row r="27" spans="2:25" ht="21" x14ac:dyDescent="0.3">
      <c r="B27" s="9">
        <v>2</v>
      </c>
      <c r="C27" s="9">
        <v>3</v>
      </c>
      <c r="D27" s="9">
        <v>2018</v>
      </c>
      <c r="E27" s="9">
        <v>105</v>
      </c>
      <c r="F27" s="9">
        <v>1662</v>
      </c>
      <c r="G27" s="9">
        <v>68</v>
      </c>
      <c r="H27" s="9">
        <v>1216</v>
      </c>
      <c r="I27" s="10">
        <v>7.6698806244260787E-2</v>
      </c>
      <c r="J27" s="18">
        <v>425</v>
      </c>
      <c r="K27" s="1"/>
      <c r="V27" s="1"/>
      <c r="W27" s="1"/>
    </row>
    <row r="28" spans="2:25" ht="21" x14ac:dyDescent="0.3">
      <c r="B28" s="9">
        <v>4</v>
      </c>
      <c r="C28" s="9">
        <v>3</v>
      </c>
      <c r="D28" s="9">
        <v>1995</v>
      </c>
      <c r="E28" s="9">
        <v>187</v>
      </c>
      <c r="F28" s="9">
        <v>1851</v>
      </c>
      <c r="G28" s="9">
        <v>89</v>
      </c>
      <c r="H28" s="9">
        <v>2399</v>
      </c>
      <c r="I28" s="10">
        <v>0.23119834710743803</v>
      </c>
      <c r="J28" s="18">
        <v>474.5</v>
      </c>
      <c r="K28" s="1"/>
      <c r="V28" s="1"/>
      <c r="W28" s="1"/>
    </row>
    <row r="29" spans="2:25" ht="21" x14ac:dyDescent="0.3">
      <c r="B29" s="9">
        <v>4</v>
      </c>
      <c r="C29" s="9">
        <v>3</v>
      </c>
      <c r="D29" s="9">
        <v>1993</v>
      </c>
      <c r="E29" s="9">
        <v>114</v>
      </c>
      <c r="F29" s="9">
        <v>4635</v>
      </c>
      <c r="G29" s="9">
        <v>197</v>
      </c>
      <c r="H29" s="9">
        <v>3013</v>
      </c>
      <c r="I29" s="10">
        <v>0.34</v>
      </c>
      <c r="J29" s="18">
        <v>575</v>
      </c>
      <c r="K29" s="1"/>
      <c r="V29" s="1"/>
      <c r="W29" s="1"/>
      <c r="Y29" s="19" t="s">
        <v>23</v>
      </c>
    </row>
    <row r="30" spans="2:25" ht="21" x14ac:dyDescent="0.4">
      <c r="B30" s="11"/>
      <c r="C30" s="11"/>
      <c r="D30" s="11"/>
      <c r="E30" s="11"/>
      <c r="F30" s="11"/>
      <c r="G30" s="11"/>
      <c r="H30" s="11"/>
      <c r="I30" s="11"/>
      <c r="J30" s="11"/>
      <c r="K30" s="1"/>
      <c r="V30" s="1"/>
      <c r="W30" s="1"/>
      <c r="Y30" s="20">
        <f>N104</f>
        <v>2.465356033912857E-2</v>
      </c>
    </row>
    <row r="31" spans="2:25" ht="21" x14ac:dyDescent="0.4">
      <c r="B31" s="63" t="s">
        <v>33</v>
      </c>
      <c r="C31" s="64"/>
      <c r="D31" s="64"/>
      <c r="E31" s="64"/>
      <c r="F31" s="64"/>
      <c r="G31" s="64"/>
      <c r="H31" s="64"/>
      <c r="I31" s="64"/>
      <c r="J31" s="65"/>
      <c r="K31" s="1"/>
      <c r="V31" s="1"/>
      <c r="W31" s="1"/>
      <c r="Y31" s="20">
        <f>N136</f>
        <v>2.2488811873532737E-2</v>
      </c>
    </row>
    <row r="32" spans="2:25" ht="21" x14ac:dyDescent="0.3">
      <c r="B32" s="8" t="s">
        <v>1</v>
      </c>
      <c r="C32" s="8" t="s">
        <v>2</v>
      </c>
      <c r="D32" s="8" t="s">
        <v>4</v>
      </c>
      <c r="E32" s="8" t="s">
        <v>5</v>
      </c>
      <c r="F32" s="8" t="s">
        <v>6</v>
      </c>
      <c r="G32" s="8" t="s">
        <v>3</v>
      </c>
      <c r="H32" s="8" t="s">
        <v>7</v>
      </c>
      <c r="I32" s="8" t="s">
        <v>8</v>
      </c>
      <c r="J32" s="8" t="s">
        <v>10</v>
      </c>
      <c r="K32" s="1"/>
      <c r="V32" s="1"/>
      <c r="W32" s="1"/>
      <c r="Y32" s="20">
        <f>N168</f>
        <v>1.859707049029195E-2</v>
      </c>
    </row>
    <row r="33" spans="2:25" ht="21" x14ac:dyDescent="0.3">
      <c r="B33" s="12">
        <f t="shared" ref="B33:I42" si="0">B7 / MAX($B7:$I7)</f>
        <v>4.8947626040137058E-4</v>
      </c>
      <c r="C33" s="12">
        <f t="shared" si="0"/>
        <v>4.8947626040137058E-4</v>
      </c>
      <c r="D33" s="12">
        <f t="shared" si="0"/>
        <v>0.94811551639745473</v>
      </c>
      <c r="E33" s="12">
        <f t="shared" si="0"/>
        <v>1.4684287812041116E-2</v>
      </c>
      <c r="F33" s="12">
        <f t="shared" si="0"/>
        <v>1</v>
      </c>
      <c r="G33" s="12">
        <f t="shared" si="0"/>
        <v>2.3494860499265784E-2</v>
      </c>
      <c r="H33" s="12">
        <f t="shared" si="0"/>
        <v>0.29368575624082233</v>
      </c>
      <c r="I33" s="12">
        <f t="shared" si="0"/>
        <v>1.4194811551639745E-4</v>
      </c>
      <c r="J33" s="13">
        <f t="shared" ref="J33:J55" si="1">J7/MAX($J$7:$J$29)</f>
        <v>0.11304347826086956</v>
      </c>
      <c r="K33" s="1"/>
      <c r="V33" s="1"/>
      <c r="W33" s="1"/>
      <c r="Y33" s="20">
        <f>N200</f>
        <v>1.3793697325084498E-2</v>
      </c>
    </row>
    <row r="34" spans="2:25" ht="21" x14ac:dyDescent="0.3">
      <c r="B34" s="12">
        <f t="shared" si="0"/>
        <v>1.0319917440660474E-3</v>
      </c>
      <c r="C34" s="12">
        <f t="shared" si="0"/>
        <v>5.1599587203302369E-4</v>
      </c>
      <c r="D34" s="12">
        <f t="shared" si="0"/>
        <v>1</v>
      </c>
      <c r="E34" s="12">
        <f t="shared" si="0"/>
        <v>2.9927760577915376E-2</v>
      </c>
      <c r="F34" s="12">
        <f t="shared" si="0"/>
        <v>0.54540763673890613</v>
      </c>
      <c r="G34" s="12">
        <f t="shared" si="0"/>
        <v>9.2879256965944269E-3</v>
      </c>
      <c r="H34" s="12">
        <f t="shared" si="0"/>
        <v>0.62435500515995868</v>
      </c>
      <c r="I34" s="12">
        <f t="shared" si="0"/>
        <v>1.8059855521155831E-4</v>
      </c>
      <c r="J34" s="13">
        <f t="shared" si="1"/>
        <v>0.14782608695652175</v>
      </c>
      <c r="K34" s="1"/>
      <c r="V34" s="1"/>
      <c r="W34" s="1"/>
      <c r="Y34" s="20">
        <f>N232</f>
        <v>1.0012490391116412E-2</v>
      </c>
    </row>
    <row r="35" spans="2:25" ht="21" x14ac:dyDescent="0.3">
      <c r="B35" s="12">
        <f t="shared" si="0"/>
        <v>5.1519835136527566E-4</v>
      </c>
      <c r="C35" s="12">
        <f t="shared" si="0"/>
        <v>5.1519835136527566E-4</v>
      </c>
      <c r="D35" s="12">
        <f t="shared" si="0"/>
        <v>0.99330242143225145</v>
      </c>
      <c r="E35" s="12">
        <f t="shared" si="0"/>
        <v>3.3487892838742914E-2</v>
      </c>
      <c r="F35" s="12">
        <f t="shared" si="0"/>
        <v>1</v>
      </c>
      <c r="G35" s="12">
        <f t="shared" si="0"/>
        <v>2.3183925811437404E-2</v>
      </c>
      <c r="H35" s="12">
        <f t="shared" si="0"/>
        <v>0.46367851622874806</v>
      </c>
      <c r="I35" s="12">
        <f t="shared" si="0"/>
        <v>4.1194578921149103E-5</v>
      </c>
      <c r="J35" s="13">
        <f t="shared" si="1"/>
        <v>0.24347826086956523</v>
      </c>
      <c r="K35" s="1"/>
      <c r="V35" s="1"/>
      <c r="W35" s="1"/>
      <c r="Y35" s="20">
        <f>N264</f>
        <v>9.9952411585290755E-3</v>
      </c>
    </row>
    <row r="36" spans="2:25" ht="21" x14ac:dyDescent="0.3">
      <c r="B36" s="12">
        <f t="shared" si="0"/>
        <v>5.1466803911477102E-4</v>
      </c>
      <c r="C36" s="12">
        <f t="shared" si="0"/>
        <v>5.1466803911477102E-4</v>
      </c>
      <c r="D36" s="12">
        <f t="shared" si="0"/>
        <v>1</v>
      </c>
      <c r="E36" s="12">
        <f t="shared" si="0"/>
        <v>5.8672156459083892E-2</v>
      </c>
      <c r="F36" s="12">
        <f t="shared" si="0"/>
        <v>0.72002058672156455</v>
      </c>
      <c r="G36" s="12">
        <f t="shared" si="0"/>
        <v>4.4261451363870302E-2</v>
      </c>
      <c r="H36" s="12">
        <f t="shared" si="0"/>
        <v>0.36953165208440558</v>
      </c>
      <c r="I36" s="12">
        <f t="shared" si="0"/>
        <v>7.7200205867215642E-5</v>
      </c>
      <c r="J36" s="13">
        <f t="shared" si="1"/>
        <v>0.27808695652173915</v>
      </c>
      <c r="K36" s="1"/>
      <c r="V36" s="1"/>
      <c r="W36" s="1"/>
      <c r="Y36" s="20">
        <f>N296</f>
        <v>9.0767908875855688E-3</v>
      </c>
    </row>
    <row r="37" spans="2:25" ht="21" x14ac:dyDescent="0.3">
      <c r="B37" s="12">
        <f t="shared" si="0"/>
        <v>1.0085728693898135E-3</v>
      </c>
      <c r="C37" s="12">
        <f t="shared" si="0"/>
        <v>5.0428643469490675E-4</v>
      </c>
      <c r="D37" s="12">
        <f t="shared" si="0"/>
        <v>1</v>
      </c>
      <c r="E37" s="12">
        <f t="shared" si="0"/>
        <v>7.6651538073625819E-2</v>
      </c>
      <c r="F37" s="12">
        <f t="shared" si="0"/>
        <v>0.21986888552697934</v>
      </c>
      <c r="G37" s="12">
        <f t="shared" si="0"/>
        <v>3.5300050428643467E-3</v>
      </c>
      <c r="H37" s="12">
        <f t="shared" si="0"/>
        <v>0.44578920827029755</v>
      </c>
      <c r="I37" s="12">
        <f t="shared" si="0"/>
        <v>8.5726378533420197E-5</v>
      </c>
      <c r="J37" s="13">
        <f t="shared" si="1"/>
        <v>0.27826086956521739</v>
      </c>
      <c r="K37" s="1"/>
      <c r="V37" s="1"/>
      <c r="W37" s="1"/>
      <c r="Y37" s="20">
        <f>N328</f>
        <v>8.0285617576989106E-3</v>
      </c>
    </row>
    <row r="38" spans="2:25" ht="21" x14ac:dyDescent="0.3">
      <c r="B38" s="12">
        <f t="shared" si="0"/>
        <v>1.0080645161290322E-3</v>
      </c>
      <c r="C38" s="12">
        <f t="shared" si="0"/>
        <v>5.0403225806451612E-4</v>
      </c>
      <c r="D38" s="12">
        <f t="shared" si="0"/>
        <v>1</v>
      </c>
      <c r="E38" s="12">
        <f t="shared" si="0"/>
        <v>2.9737903225806453E-2</v>
      </c>
      <c r="F38" s="12">
        <f t="shared" si="0"/>
        <v>0.41229838709677419</v>
      </c>
      <c r="G38" s="12">
        <f t="shared" si="0"/>
        <v>2.4193548387096774E-2</v>
      </c>
      <c r="H38" s="12">
        <f t="shared" si="0"/>
        <v>0.47681451612903225</v>
      </c>
      <c r="I38" s="12">
        <f t="shared" si="0"/>
        <v>5.0403225806451613E-5</v>
      </c>
      <c r="J38" s="13">
        <f t="shared" si="1"/>
        <v>0.31130434782608696</v>
      </c>
      <c r="K38" s="1"/>
      <c r="V38" s="1"/>
      <c r="W38" s="1"/>
      <c r="Y38" s="20">
        <f>N360</f>
        <v>6.0823815664259092E-3</v>
      </c>
    </row>
    <row r="39" spans="2:25" ht="21" x14ac:dyDescent="0.3">
      <c r="B39" s="12">
        <f t="shared" si="0"/>
        <v>1.2510425354462051E-3</v>
      </c>
      <c r="C39" s="12">
        <f t="shared" si="0"/>
        <v>8.3402835696413675E-4</v>
      </c>
      <c r="D39" s="12">
        <f t="shared" si="0"/>
        <v>0.81234361968306923</v>
      </c>
      <c r="E39" s="12">
        <f t="shared" si="0"/>
        <v>2.9190992493744786E-3</v>
      </c>
      <c r="F39" s="12">
        <f t="shared" si="0"/>
        <v>1</v>
      </c>
      <c r="G39" s="12">
        <f t="shared" si="0"/>
        <v>6.4220183486238536E-2</v>
      </c>
      <c r="H39" s="12">
        <f t="shared" si="0"/>
        <v>0.50667222685571311</v>
      </c>
      <c r="I39" s="12">
        <f t="shared" si="0"/>
        <v>1.0007957350439723E-4</v>
      </c>
      <c r="J39" s="13">
        <f t="shared" si="1"/>
        <v>0.38086956521739129</v>
      </c>
      <c r="K39" s="1"/>
      <c r="V39" s="1"/>
      <c r="W39" s="1"/>
      <c r="Y39" s="21">
        <f>N392</f>
        <v>7.3607123181200201E-3</v>
      </c>
    </row>
    <row r="40" spans="2:25" ht="21" x14ac:dyDescent="0.3">
      <c r="B40" s="12">
        <f t="shared" si="0"/>
        <v>1.0282776349614395E-3</v>
      </c>
      <c r="C40" s="12">
        <f t="shared" si="0"/>
        <v>5.1413881748071976E-4</v>
      </c>
      <c r="D40" s="12">
        <f t="shared" si="0"/>
        <v>1</v>
      </c>
      <c r="E40" s="12">
        <f t="shared" si="0"/>
        <v>2.1079691516709513E-2</v>
      </c>
      <c r="F40" s="12">
        <f t="shared" si="0"/>
        <v>0.31876606683804626</v>
      </c>
      <c r="G40" s="12">
        <f t="shared" si="0"/>
        <v>7.1979434447300775E-3</v>
      </c>
      <c r="H40" s="12">
        <f t="shared" si="0"/>
        <v>0.6709511568123393</v>
      </c>
      <c r="I40" s="12">
        <f t="shared" si="0"/>
        <v>5.9125964010282774E-4</v>
      </c>
      <c r="J40" s="13">
        <f t="shared" si="1"/>
        <v>0.38260869565217392</v>
      </c>
      <c r="K40" s="1"/>
      <c r="V40" s="1"/>
      <c r="W40" s="1"/>
    </row>
    <row r="41" spans="2:25" ht="21" x14ac:dyDescent="0.3">
      <c r="B41" s="12">
        <f t="shared" si="0"/>
        <v>9.9651220727453907E-4</v>
      </c>
      <c r="C41" s="12">
        <f t="shared" si="0"/>
        <v>4.9825610363726954E-4</v>
      </c>
      <c r="D41" s="12">
        <f t="shared" si="0"/>
        <v>1</v>
      </c>
      <c r="E41" s="12">
        <f t="shared" si="0"/>
        <v>7.9222720478325862E-2</v>
      </c>
      <c r="F41" s="12">
        <f t="shared" si="0"/>
        <v>0.35924265072247136</v>
      </c>
      <c r="G41" s="12">
        <f t="shared" si="0"/>
        <v>2.9895366218236174E-3</v>
      </c>
      <c r="H41" s="12">
        <f t="shared" si="0"/>
        <v>0.89686098654708524</v>
      </c>
      <c r="I41" s="12">
        <f t="shared" si="0"/>
        <v>4.3348281016442443E-4</v>
      </c>
      <c r="J41" s="13">
        <f t="shared" si="1"/>
        <v>0.44695652173913042</v>
      </c>
      <c r="K41" s="1"/>
      <c r="V41" s="1"/>
      <c r="W41" s="1"/>
    </row>
    <row r="42" spans="2:25" ht="21" x14ac:dyDescent="0.3">
      <c r="B42" s="12">
        <f t="shared" si="0"/>
        <v>1.3351134846461949E-3</v>
      </c>
      <c r="C42" s="12">
        <f t="shared" si="0"/>
        <v>8.9007565643079659E-4</v>
      </c>
      <c r="D42" s="12">
        <f t="shared" si="0"/>
        <v>0.89942145082332003</v>
      </c>
      <c r="E42" s="12">
        <f t="shared" si="0"/>
        <v>1.3351134846461949E-3</v>
      </c>
      <c r="F42" s="12">
        <f t="shared" si="0"/>
        <v>1</v>
      </c>
      <c r="G42" s="12">
        <f t="shared" si="0"/>
        <v>4.5393858477970631E-2</v>
      </c>
      <c r="H42" s="12">
        <f t="shared" si="0"/>
        <v>0.73208722741433019</v>
      </c>
      <c r="I42" s="12">
        <f t="shared" si="0"/>
        <v>3.8762018371194241E-5</v>
      </c>
      <c r="J42" s="13">
        <f t="shared" si="1"/>
        <v>0.46782608695652173</v>
      </c>
      <c r="K42" s="1"/>
      <c r="V42" s="1"/>
      <c r="W42" s="1"/>
      <c r="Y42" s="19" t="s">
        <v>31</v>
      </c>
    </row>
    <row r="43" spans="2:25" ht="21" x14ac:dyDescent="0.3">
      <c r="B43" s="12">
        <f t="shared" ref="B43:I52" si="2">B17 / MAX($B17:$I17)</f>
        <v>4.9800796812749003E-4</v>
      </c>
      <c r="C43" s="12">
        <f t="shared" si="2"/>
        <v>1.4940239043824701E-3</v>
      </c>
      <c r="D43" s="12">
        <f t="shared" si="2"/>
        <v>1</v>
      </c>
      <c r="E43" s="12">
        <f t="shared" si="2"/>
        <v>1.9920318725099601E-3</v>
      </c>
      <c r="F43" s="12">
        <f t="shared" si="2"/>
        <v>0.49153386454183268</v>
      </c>
      <c r="G43" s="12">
        <f t="shared" si="2"/>
        <v>2.4402390438247011E-2</v>
      </c>
      <c r="H43" s="12">
        <f t="shared" si="2"/>
        <v>0.51593625498007967</v>
      </c>
      <c r="I43" s="12">
        <f t="shared" si="2"/>
        <v>3.6493145873805051E-5</v>
      </c>
      <c r="J43" s="13">
        <f t="shared" si="1"/>
        <v>0.46904347826086956</v>
      </c>
      <c r="K43" s="1"/>
      <c r="V43" s="1"/>
      <c r="W43" s="1"/>
      <c r="Y43" s="20">
        <f>L104</f>
        <v>0.7979560381159414</v>
      </c>
    </row>
    <row r="44" spans="2:25" ht="21" x14ac:dyDescent="0.3">
      <c r="B44" s="12">
        <f t="shared" si="2"/>
        <v>2.0345879959308239E-3</v>
      </c>
      <c r="C44" s="12">
        <f t="shared" si="2"/>
        <v>1.525940996948118E-3</v>
      </c>
      <c r="D44" s="12">
        <f t="shared" si="2"/>
        <v>1</v>
      </c>
      <c r="E44" s="12">
        <f t="shared" si="2"/>
        <v>5.5951169888097656E-3</v>
      </c>
      <c r="F44" s="12">
        <f t="shared" si="2"/>
        <v>0.75178026449643942</v>
      </c>
      <c r="G44" s="12">
        <f t="shared" si="2"/>
        <v>1.6276703967446592E-2</v>
      </c>
      <c r="H44" s="12">
        <f t="shared" si="2"/>
        <v>0.9277721261444557</v>
      </c>
      <c r="I44" s="12">
        <f t="shared" si="2"/>
        <v>1.271617497456765E-4</v>
      </c>
      <c r="J44" s="13">
        <f t="shared" si="1"/>
        <v>0.46956521739130436</v>
      </c>
      <c r="K44" s="1"/>
      <c r="V44" s="1"/>
      <c r="W44" s="1"/>
      <c r="Y44" s="20">
        <f>L136</f>
        <v>0.81442439438192549</v>
      </c>
    </row>
    <row r="45" spans="2:25" ht="21" x14ac:dyDescent="0.3">
      <c r="B45" s="12">
        <f t="shared" si="2"/>
        <v>1.4947683109118087E-3</v>
      </c>
      <c r="C45" s="12">
        <f t="shared" si="2"/>
        <v>1.4947683109118087E-3</v>
      </c>
      <c r="D45" s="12">
        <f t="shared" si="2"/>
        <v>1</v>
      </c>
      <c r="E45" s="12">
        <f t="shared" si="2"/>
        <v>5.331340308918784E-2</v>
      </c>
      <c r="F45" s="12">
        <f t="shared" si="2"/>
        <v>0.63079222720478323</v>
      </c>
      <c r="G45" s="12">
        <f t="shared" si="2"/>
        <v>2.7902341803687097E-2</v>
      </c>
      <c r="H45" s="12">
        <f t="shared" si="2"/>
        <v>0.92575984055804683</v>
      </c>
      <c r="I45" s="12">
        <f t="shared" si="2"/>
        <v>6.4764142763870989E-5</v>
      </c>
      <c r="J45" s="13">
        <f t="shared" si="1"/>
        <v>0.52156521739130435</v>
      </c>
      <c r="K45" s="1"/>
      <c r="V45" s="1"/>
      <c r="W45" s="1"/>
      <c r="Y45" s="20">
        <f>L168</f>
        <v>0.82951305565291888</v>
      </c>
    </row>
    <row r="46" spans="2:25" ht="21" x14ac:dyDescent="0.3">
      <c r="B46" s="12">
        <f t="shared" si="2"/>
        <v>1.525940996948118E-3</v>
      </c>
      <c r="C46" s="12">
        <f t="shared" si="2"/>
        <v>1.017293997965412E-3</v>
      </c>
      <c r="D46" s="12">
        <f t="shared" si="2"/>
        <v>1</v>
      </c>
      <c r="E46" s="12">
        <f t="shared" si="2"/>
        <v>1.0681586978636826E-2</v>
      </c>
      <c r="F46" s="12">
        <f t="shared" si="2"/>
        <v>0.74669379450661244</v>
      </c>
      <c r="G46" s="12">
        <f t="shared" si="2"/>
        <v>1.5259409969481181E-2</v>
      </c>
      <c r="H46" s="12">
        <f t="shared" si="2"/>
        <v>0.71210579857578837</v>
      </c>
      <c r="I46" s="12">
        <f t="shared" si="2"/>
        <v>1.271617497456765E-4</v>
      </c>
      <c r="J46" s="13">
        <f t="shared" si="1"/>
        <v>0.52173913043478259</v>
      </c>
      <c r="K46" s="1"/>
      <c r="V46" s="1"/>
      <c r="W46" s="1"/>
      <c r="Y46" s="20">
        <f>L200</f>
        <v>0.84333756734029675</v>
      </c>
    </row>
    <row r="47" spans="2:25" ht="21" x14ac:dyDescent="0.3">
      <c r="B47" s="12">
        <f t="shared" si="2"/>
        <v>1.8441678192715537E-3</v>
      </c>
      <c r="C47" s="12">
        <f t="shared" si="2"/>
        <v>9.2208390963577683E-4</v>
      </c>
      <c r="D47" s="12">
        <f t="shared" si="2"/>
        <v>0.92807745504840944</v>
      </c>
      <c r="E47" s="12">
        <f t="shared" si="2"/>
        <v>4.6104195481788842E-4</v>
      </c>
      <c r="F47" s="12">
        <f t="shared" si="2"/>
        <v>0.562010142923006</v>
      </c>
      <c r="G47" s="12">
        <f t="shared" si="2"/>
        <v>3.273397879207008E-2</v>
      </c>
      <c r="H47" s="12">
        <f t="shared" si="2"/>
        <v>1</v>
      </c>
      <c r="I47" s="12">
        <f t="shared" si="2"/>
        <v>9.2208390963577697E-5</v>
      </c>
      <c r="J47" s="13">
        <f t="shared" si="1"/>
        <v>0.57389565217391303</v>
      </c>
      <c r="K47" s="1"/>
      <c r="V47" s="1"/>
      <c r="W47" s="1"/>
      <c r="Y47" s="20">
        <f>L232</f>
        <v>0.85600379834774798</v>
      </c>
    </row>
    <row r="48" spans="2:25" ht="21" x14ac:dyDescent="0.3">
      <c r="B48" s="12">
        <f t="shared" si="2"/>
        <v>2.4715768660405336E-4</v>
      </c>
      <c r="C48" s="12">
        <f t="shared" si="2"/>
        <v>7.414730598121602E-4</v>
      </c>
      <c r="D48" s="12">
        <f t="shared" si="2"/>
        <v>0.48418190805734057</v>
      </c>
      <c r="E48" s="12">
        <f t="shared" si="2"/>
        <v>1.235788433020267E-3</v>
      </c>
      <c r="F48" s="12">
        <f t="shared" si="2"/>
        <v>0.13297083539298071</v>
      </c>
      <c r="G48" s="12">
        <f t="shared" si="2"/>
        <v>2.7187345526445872E-3</v>
      </c>
      <c r="H48" s="12">
        <f t="shared" si="2"/>
        <v>1</v>
      </c>
      <c r="I48" s="12">
        <f t="shared" si="2"/>
        <v>1.0380622837370244E-4</v>
      </c>
      <c r="J48" s="13">
        <f t="shared" si="1"/>
        <v>0.60852173913043472</v>
      </c>
      <c r="K48" s="1"/>
      <c r="V48" s="1"/>
      <c r="W48" s="1"/>
      <c r="Y48" s="20">
        <f>L264</f>
        <v>0.86760875144344718</v>
      </c>
    </row>
    <row r="49" spans="2:25" ht="21" x14ac:dyDescent="0.3">
      <c r="B49" s="12">
        <f t="shared" si="2"/>
        <v>1.4177693761814746E-3</v>
      </c>
      <c r="C49" s="12">
        <f t="shared" si="2"/>
        <v>9.4517958412098301E-4</v>
      </c>
      <c r="D49" s="12">
        <f t="shared" si="2"/>
        <v>0.90831758034026466</v>
      </c>
      <c r="E49" s="12">
        <f t="shared" si="2"/>
        <v>2.8355387523629491E-3</v>
      </c>
      <c r="F49" s="12">
        <f t="shared" si="2"/>
        <v>1</v>
      </c>
      <c r="G49" s="12">
        <f t="shared" si="2"/>
        <v>6.4272211720226846E-2</v>
      </c>
      <c r="H49" s="12">
        <f t="shared" si="2"/>
        <v>0.67202268431001888</v>
      </c>
      <c r="I49" s="12">
        <f t="shared" si="2"/>
        <v>6.6158231220956782E-5</v>
      </c>
      <c r="J49" s="13">
        <f t="shared" si="1"/>
        <v>0.60869565217391308</v>
      </c>
      <c r="K49" s="1"/>
      <c r="V49" s="1"/>
      <c r="W49" s="1"/>
      <c r="Y49" s="20">
        <f>L296</f>
        <v>0.87824130576651716</v>
      </c>
    </row>
    <row r="50" spans="2:25" ht="21" x14ac:dyDescent="0.3">
      <c r="B50" s="12">
        <f t="shared" si="2"/>
        <v>5.0916496945010179E-4</v>
      </c>
      <c r="C50" s="12">
        <f t="shared" si="2"/>
        <v>5.0916496945010179E-4</v>
      </c>
      <c r="D50" s="12">
        <f t="shared" si="2"/>
        <v>1</v>
      </c>
      <c r="E50" s="12">
        <f t="shared" si="2"/>
        <v>7.9429735234215884E-2</v>
      </c>
      <c r="F50" s="12">
        <f t="shared" si="2"/>
        <v>0.10132382892057026</v>
      </c>
      <c r="G50" s="12">
        <f t="shared" si="2"/>
        <v>0</v>
      </c>
      <c r="H50" s="12">
        <f t="shared" si="2"/>
        <v>0.59572301425661911</v>
      </c>
      <c r="I50" s="12">
        <f t="shared" si="2"/>
        <v>5.4480651731160902E-4</v>
      </c>
      <c r="J50" s="13">
        <f t="shared" si="1"/>
        <v>0.60869565217391308</v>
      </c>
      <c r="K50" s="1"/>
      <c r="V50" s="1"/>
      <c r="W50" s="1"/>
      <c r="Y50" s="20">
        <f>L328</f>
        <v>0.88798289715128798</v>
      </c>
    </row>
    <row r="51" spans="2:25" ht="21" x14ac:dyDescent="0.3">
      <c r="B51" s="12">
        <f t="shared" si="2"/>
        <v>1.0070493454179255E-3</v>
      </c>
      <c r="C51" s="12">
        <f t="shared" si="2"/>
        <v>1.0070493454179255E-3</v>
      </c>
      <c r="D51" s="12">
        <f t="shared" si="2"/>
        <v>1</v>
      </c>
      <c r="E51" s="12">
        <f t="shared" si="2"/>
        <v>0.15105740181268881</v>
      </c>
      <c r="F51" s="12">
        <f t="shared" si="2"/>
        <v>0.29607250755287007</v>
      </c>
      <c r="G51" s="12">
        <f t="shared" si="2"/>
        <v>8.0563947633434038E-3</v>
      </c>
      <c r="H51" s="12">
        <f t="shared" si="2"/>
        <v>0.62286002014098696</v>
      </c>
      <c r="I51" s="12">
        <f t="shared" si="2"/>
        <v>1.057332456673297E-4</v>
      </c>
      <c r="J51" s="13">
        <f t="shared" si="1"/>
        <v>0.62434782608695649</v>
      </c>
      <c r="K51" s="1"/>
      <c r="V51" s="1"/>
      <c r="W51" s="1"/>
      <c r="Y51" s="20">
        <f>L360</f>
        <v>0.89690814147688414</v>
      </c>
    </row>
    <row r="52" spans="2:25" ht="21" x14ac:dyDescent="0.3">
      <c r="B52" s="12">
        <f t="shared" si="2"/>
        <v>1.9047619047619048E-3</v>
      </c>
      <c r="C52" s="12">
        <f t="shared" si="2"/>
        <v>9.5238095238095238E-4</v>
      </c>
      <c r="D52" s="12">
        <f t="shared" si="2"/>
        <v>0.93952380952380954</v>
      </c>
      <c r="E52" s="12">
        <f t="shared" si="2"/>
        <v>1.6190476190476189E-2</v>
      </c>
      <c r="F52" s="12">
        <f t="shared" si="2"/>
        <v>0.6623809523809524</v>
      </c>
      <c r="G52" s="12">
        <f t="shared" si="2"/>
        <v>2.1428571428571429E-2</v>
      </c>
      <c r="H52" s="12">
        <f t="shared" si="2"/>
        <v>1</v>
      </c>
      <c r="I52" s="12">
        <f t="shared" si="2"/>
        <v>1.0498928680746862E-4</v>
      </c>
      <c r="J52" s="13">
        <f t="shared" si="1"/>
        <v>0.63478260869565217</v>
      </c>
      <c r="K52" s="1"/>
      <c r="V52" s="1"/>
      <c r="W52" s="1"/>
      <c r="Y52" s="21">
        <f>L392</f>
        <v>0.90508540581356134</v>
      </c>
    </row>
    <row r="53" spans="2:25" ht="21" x14ac:dyDescent="0.3">
      <c r="B53" s="12">
        <f t="shared" ref="B53:I62" si="3">B27 / MAX($B27:$I27)</f>
        <v>9.9108027750247768E-4</v>
      </c>
      <c r="C53" s="12">
        <f t="shared" si="3"/>
        <v>1.4866204162537165E-3</v>
      </c>
      <c r="D53" s="12">
        <f t="shared" si="3"/>
        <v>1</v>
      </c>
      <c r="E53" s="12">
        <f t="shared" si="3"/>
        <v>5.2031714568880082E-2</v>
      </c>
      <c r="F53" s="12">
        <f t="shared" si="3"/>
        <v>0.82358771060455893</v>
      </c>
      <c r="G53" s="12">
        <f t="shared" si="3"/>
        <v>3.3696729435084241E-2</v>
      </c>
      <c r="H53" s="12">
        <f t="shared" si="3"/>
        <v>0.60257680872150643</v>
      </c>
      <c r="I53" s="12">
        <f t="shared" si="3"/>
        <v>3.8007337088335378E-5</v>
      </c>
      <c r="J53" s="13">
        <f t="shared" si="1"/>
        <v>0.73913043478260865</v>
      </c>
      <c r="K53" s="1"/>
      <c r="V53" s="1"/>
      <c r="W53" s="1"/>
    </row>
    <row r="54" spans="2:25" ht="21" x14ac:dyDescent="0.3">
      <c r="B54" s="12">
        <f t="shared" si="3"/>
        <v>1.6673614005835765E-3</v>
      </c>
      <c r="C54" s="12">
        <f t="shared" si="3"/>
        <v>1.2505210504376823E-3</v>
      </c>
      <c r="D54" s="12">
        <f t="shared" si="3"/>
        <v>0.83159649854105877</v>
      </c>
      <c r="E54" s="12">
        <f t="shared" si="3"/>
        <v>7.7949145477282197E-2</v>
      </c>
      <c r="F54" s="12">
        <f t="shared" si="3"/>
        <v>0.77157148812005005</v>
      </c>
      <c r="G54" s="12">
        <f t="shared" si="3"/>
        <v>3.7098791162984576E-2</v>
      </c>
      <c r="H54" s="12">
        <f t="shared" si="3"/>
        <v>1</v>
      </c>
      <c r="I54" s="12">
        <f t="shared" si="3"/>
        <v>9.6372799961416436E-5</v>
      </c>
      <c r="J54" s="13">
        <f t="shared" si="1"/>
        <v>0.82521739130434779</v>
      </c>
      <c r="K54" s="1"/>
      <c r="V54" s="1"/>
      <c r="W54" s="1"/>
    </row>
    <row r="55" spans="2:25" ht="21" x14ac:dyDescent="0.3">
      <c r="B55" s="12">
        <f t="shared" si="3"/>
        <v>8.6299892125134845E-4</v>
      </c>
      <c r="C55" s="12">
        <f t="shared" si="3"/>
        <v>6.4724919093851134E-4</v>
      </c>
      <c r="D55" s="12">
        <f t="shared" si="3"/>
        <v>0.42998921251348438</v>
      </c>
      <c r="E55" s="12">
        <f t="shared" si="3"/>
        <v>2.459546925566343E-2</v>
      </c>
      <c r="F55" s="12">
        <f t="shared" si="3"/>
        <v>1</v>
      </c>
      <c r="G55" s="12">
        <f t="shared" si="3"/>
        <v>4.2502696871628907E-2</v>
      </c>
      <c r="H55" s="12">
        <f t="shared" si="3"/>
        <v>0.65005393743257822</v>
      </c>
      <c r="I55" s="12">
        <f t="shared" si="3"/>
        <v>7.3354908306364627E-5</v>
      </c>
      <c r="J55" s="13">
        <f t="shared" si="1"/>
        <v>1</v>
      </c>
      <c r="K55" s="1"/>
      <c r="V55" s="1"/>
      <c r="W55" s="1"/>
    </row>
    <row r="56" spans="2:25" ht="21" x14ac:dyDescent="0.4">
      <c r="B56" s="14" t="s">
        <v>25</v>
      </c>
      <c r="C56" s="15"/>
      <c r="D56" s="15"/>
      <c r="E56" s="15"/>
      <c r="F56" s="15"/>
      <c r="G56" s="15"/>
      <c r="H56" s="15"/>
      <c r="I56" s="15"/>
      <c r="J56" s="16"/>
      <c r="K56" s="1"/>
      <c r="L56" s="25" t="s">
        <v>42</v>
      </c>
      <c r="M56" s="26"/>
      <c r="N56" s="26"/>
      <c r="O56" s="26"/>
      <c r="P56" s="26"/>
      <c r="Q56" s="26"/>
      <c r="R56" s="26"/>
      <c r="S56" s="27"/>
      <c r="V56" s="1"/>
      <c r="W56" s="1"/>
    </row>
    <row r="57" spans="2:25" ht="21" x14ac:dyDescent="0.4">
      <c r="B57" s="11"/>
      <c r="C57" s="11"/>
      <c r="D57" s="11"/>
      <c r="E57" s="11"/>
      <c r="F57" s="11"/>
      <c r="G57" s="11"/>
      <c r="H57" s="11"/>
      <c r="I57" s="11"/>
      <c r="J57" s="11"/>
      <c r="K57" s="1"/>
      <c r="L57" s="28" cm="1">
        <f t="array" ref="L57:S57">N364:U364</f>
        <v>0.21007329202948627</v>
      </c>
      <c r="M57" s="22">
        <v>0.19006503622465984</v>
      </c>
      <c r="N57" s="22">
        <v>0.18075201211961597</v>
      </c>
      <c r="O57" s="22">
        <v>7.7630767575323093E-3</v>
      </c>
      <c r="P57" s="22">
        <v>5.6737507048135301E-2</v>
      </c>
      <c r="Q57" s="22">
        <v>2.1940510659423713E-2</v>
      </c>
      <c r="R57" s="22">
        <v>0.27958753827072058</v>
      </c>
      <c r="S57" s="29">
        <v>0.20000795862120327</v>
      </c>
      <c r="V57" s="1"/>
      <c r="W57" s="1"/>
    </row>
    <row r="58" spans="2:25" ht="21" x14ac:dyDescent="0.4">
      <c r="B58" s="11"/>
      <c r="C58" s="11"/>
      <c r="D58" s="11"/>
      <c r="E58" s="11"/>
      <c r="F58" s="11"/>
      <c r="G58" s="11"/>
      <c r="H58" s="11"/>
      <c r="I58" s="11"/>
      <c r="J58" s="11"/>
      <c r="K58" s="1"/>
      <c r="L58" s="30"/>
      <c r="M58" s="22"/>
      <c r="N58" s="22"/>
      <c r="O58" s="22"/>
      <c r="P58" s="22"/>
      <c r="Q58" s="22"/>
      <c r="R58" s="22"/>
      <c r="S58" s="29"/>
      <c r="V58" s="1"/>
      <c r="W58" s="1"/>
    </row>
    <row r="59" spans="2:25" ht="21" x14ac:dyDescent="0.4">
      <c r="B59" s="60" t="s">
        <v>34</v>
      </c>
      <c r="C59" s="61"/>
      <c r="D59" s="61"/>
      <c r="E59" s="61"/>
      <c r="F59" s="61"/>
      <c r="G59" s="61"/>
      <c r="H59" s="61"/>
      <c r="I59" s="61"/>
      <c r="J59" s="62"/>
      <c r="K59" s="1"/>
      <c r="L59" s="31" t="s">
        <v>43</v>
      </c>
      <c r="M59" s="32" t="s">
        <v>44</v>
      </c>
      <c r="N59" s="32" t="s">
        <v>45</v>
      </c>
      <c r="O59" s="32" t="s">
        <v>46</v>
      </c>
      <c r="P59" s="32" t="s">
        <v>47</v>
      </c>
      <c r="Q59" s="22"/>
      <c r="R59" s="22"/>
      <c r="S59" s="29"/>
      <c r="V59" s="1"/>
      <c r="W59" s="1"/>
    </row>
    <row r="60" spans="2:25" ht="21" x14ac:dyDescent="0.4">
      <c r="B60" s="8" t="s">
        <v>1</v>
      </c>
      <c r="C60" s="8" t="s">
        <v>2</v>
      </c>
      <c r="D60" s="8" t="s">
        <v>4</v>
      </c>
      <c r="E60" s="8" t="s">
        <v>5</v>
      </c>
      <c r="F60" s="8" t="s">
        <v>6</v>
      </c>
      <c r="G60" s="8" t="s">
        <v>3</v>
      </c>
      <c r="H60" s="8" t="s">
        <v>7</v>
      </c>
      <c r="I60" s="8" t="s">
        <v>8</v>
      </c>
      <c r="J60" s="8" t="s">
        <v>10</v>
      </c>
      <c r="K60" s="1"/>
      <c r="L60" s="33">
        <f>($B69 * $L$57 + $C69 * $M$57 + $D69 * $N$57 + $E69 * $O$57 + $F69 * $P$57 + $G69 * $Q$57 + $H69 * $R$57 + $I69 * $S$57) * MAX(Table8[P])</f>
        <v>106.40549383290244</v>
      </c>
      <c r="M60" s="34">
        <f>L60/MAX(Table8[P]) - J69</f>
        <v>-0.16459848051414633</v>
      </c>
      <c r="N60" s="34">
        <f>POWER(M60,2)</f>
        <v>2.7092659787565809E-2</v>
      </c>
      <c r="O60" s="34">
        <f>GEOMEAN(N60:N64)</f>
        <v>0.1099764105946504</v>
      </c>
      <c r="P60" s="35">
        <f>1 - ABS(SUM(M60:M64)) / 5</f>
        <v>0.60335958202205142</v>
      </c>
      <c r="Q60" s="22"/>
      <c r="R60" s="22"/>
      <c r="S60" s="29"/>
      <c r="V60" s="1"/>
      <c r="W60" s="1"/>
    </row>
    <row r="61" spans="2:25" ht="21" x14ac:dyDescent="0.4">
      <c r="B61" s="9">
        <v>1</v>
      </c>
      <c r="C61" s="9">
        <v>1</v>
      </c>
      <c r="D61" s="9">
        <v>1943</v>
      </c>
      <c r="E61" s="9">
        <v>115</v>
      </c>
      <c r="F61" s="9">
        <v>1427</v>
      </c>
      <c r="G61" s="9">
        <v>87</v>
      </c>
      <c r="H61" s="9">
        <v>718</v>
      </c>
      <c r="I61" s="10">
        <v>0.15</v>
      </c>
      <c r="J61" s="17">
        <v>159.9</v>
      </c>
      <c r="K61" s="1"/>
      <c r="L61" s="33">
        <f>($B70 * $L$57 + $C70 * $M$57 + $D70 * $N$57 + $E70 * $O$57 + $F70 * $P$57 + $G70 * $Q$57 + $H70 * $R$57 + $I70 * $S$57) * MAX(Table8[P])</f>
        <v>159.02939862566731</v>
      </c>
      <c r="M61" s="34">
        <f>L61/MAX(Table8[P]) - J70</f>
        <v>-0.15683261961333139</v>
      </c>
      <c r="N61" s="34">
        <f t="shared" ref="N61:N64" si="4">POWER(M61,2)</f>
        <v>2.45964705747799E-2</v>
      </c>
      <c r="O61" s="34"/>
      <c r="P61" s="22"/>
      <c r="Q61" s="22"/>
      <c r="R61" s="22"/>
      <c r="S61" s="29"/>
      <c r="V61" s="1"/>
      <c r="W61" s="1"/>
    </row>
    <row r="62" spans="2:25" ht="21" x14ac:dyDescent="0.4">
      <c r="B62" s="9">
        <v>3</v>
      </c>
      <c r="C62" s="9">
        <v>3</v>
      </c>
      <c r="D62" s="9">
        <v>1967</v>
      </c>
      <c r="E62" s="9">
        <v>1</v>
      </c>
      <c r="F62" s="9">
        <v>1575</v>
      </c>
      <c r="G62" s="9">
        <v>111</v>
      </c>
      <c r="H62" s="9">
        <v>2139</v>
      </c>
      <c r="I62" s="10">
        <v>0.38</v>
      </c>
      <c r="J62" s="17">
        <v>210</v>
      </c>
      <c r="K62" s="1"/>
      <c r="L62" s="33">
        <f>($B71 * $L$57 + $C71 * $M$57 + $D71 * $N$57 + $E71 * $O$57 + $F71 * $P$57 + $G71 * $Q$57 + $H71 * $R$57 + $I71 * $S$57) * MAX(Table8[P])</f>
        <v>56.628868780901627</v>
      </c>
      <c r="M62" s="34">
        <f>L62/MAX(Table8[P]) - J71</f>
        <v>-0.47191117298184115</v>
      </c>
      <c r="N62" s="34">
        <f t="shared" si="4"/>
        <v>0.2227001551850972</v>
      </c>
      <c r="O62" s="34"/>
      <c r="P62" s="22"/>
      <c r="Q62" s="22"/>
      <c r="R62" s="22"/>
      <c r="S62" s="29"/>
      <c r="V62" s="1"/>
      <c r="W62" s="1"/>
    </row>
    <row r="63" spans="2:25" ht="21" x14ac:dyDescent="0.4">
      <c r="B63" s="9">
        <v>2</v>
      </c>
      <c r="C63" s="9">
        <v>1</v>
      </c>
      <c r="D63" s="9">
        <v>1938</v>
      </c>
      <c r="E63" s="9">
        <v>42</v>
      </c>
      <c r="F63" s="9">
        <v>5286</v>
      </c>
      <c r="G63" s="9">
        <v>118</v>
      </c>
      <c r="H63" s="9">
        <v>956</v>
      </c>
      <c r="I63" s="10">
        <v>0.11990000000000001</v>
      </c>
      <c r="J63" s="17">
        <v>210</v>
      </c>
      <c r="K63" s="1"/>
      <c r="L63" s="33">
        <f>($B72 * $L$57 + $C72 * $M$57 + $D72 * $N$57 + $E72 * $O$57 + $F72 * $P$57 + $G72 * $Q$57 + $H72 * $R$57 + $I72 * $S$57) * MAX(Table8[P])</f>
        <v>162.7163855780916</v>
      </c>
      <c r="M63" s="34">
        <f>L63/MAX(Table8[P]) - J72</f>
        <v>-0.43779573668279503</v>
      </c>
      <c r="N63" s="34">
        <f t="shared" si="4"/>
        <v>0.19166510705763121</v>
      </c>
      <c r="O63" s="34"/>
      <c r="P63" s="22"/>
      <c r="Q63" s="22"/>
      <c r="R63" s="22"/>
      <c r="S63" s="29"/>
      <c r="V63" s="1"/>
      <c r="W63" s="1"/>
    </row>
    <row r="64" spans="2:25" ht="21" x14ac:dyDescent="0.4">
      <c r="B64" s="9">
        <v>3</v>
      </c>
      <c r="C64" s="9">
        <v>2</v>
      </c>
      <c r="D64" s="9">
        <v>1998</v>
      </c>
      <c r="E64" s="9">
        <v>4</v>
      </c>
      <c r="F64" s="9">
        <v>1608</v>
      </c>
      <c r="G64" s="9">
        <v>102</v>
      </c>
      <c r="H64" s="9">
        <v>1948</v>
      </c>
      <c r="I64" s="10">
        <v>0.18990000000000001</v>
      </c>
      <c r="J64" s="17">
        <v>305</v>
      </c>
      <c r="K64" s="1"/>
      <c r="L64" s="36">
        <f>($B73 * $L$57 + $C73 * $M$57 + $D73 * $N$57 + $E73 * $O$57 + $F73 * $P$57 + $G73 * $Q$57 + $H73 * $R$57 + $I73 * $S$57) * MAX(Table8[P])</f>
        <v>80.579173968270666</v>
      </c>
      <c r="M64" s="37">
        <f>L64/MAX(Table8[P]) - J73</f>
        <v>-0.75206408009762871</v>
      </c>
      <c r="N64" s="37">
        <f t="shared" si="4"/>
        <v>0.56560038057309248</v>
      </c>
      <c r="O64" s="37"/>
      <c r="P64" s="38"/>
      <c r="Q64" s="38"/>
      <c r="R64" s="38"/>
      <c r="S64" s="39"/>
      <c r="V64" s="1"/>
      <c r="W64" s="1"/>
    </row>
    <row r="65" spans="2:23" ht="21" x14ac:dyDescent="0.3">
      <c r="B65" s="9">
        <v>4</v>
      </c>
      <c r="C65" s="9">
        <v>4</v>
      </c>
      <c r="D65" s="9">
        <v>1957</v>
      </c>
      <c r="E65" s="9">
        <v>127</v>
      </c>
      <c r="F65" s="9">
        <v>5020</v>
      </c>
      <c r="G65" s="9">
        <v>144</v>
      </c>
      <c r="H65" s="9">
        <v>2147</v>
      </c>
      <c r="I65" s="10">
        <v>0.32</v>
      </c>
      <c r="J65" s="17">
        <v>325</v>
      </c>
      <c r="K65" s="1"/>
      <c r="V65" s="1"/>
      <c r="W65" s="1"/>
    </row>
    <row r="66" spans="2:23" ht="21" x14ac:dyDescent="0.4">
      <c r="B66" s="11"/>
      <c r="C66" s="11"/>
      <c r="D66" s="11"/>
      <c r="E66" s="11"/>
      <c r="F66" s="11"/>
      <c r="G66" s="11"/>
      <c r="H66" s="11"/>
      <c r="I66" s="11"/>
      <c r="J66" s="11"/>
      <c r="K66" s="1"/>
      <c r="V66" s="1"/>
      <c r="W66" s="1"/>
    </row>
    <row r="67" spans="2:23" ht="21" x14ac:dyDescent="0.4">
      <c r="B67" s="63" t="s">
        <v>33</v>
      </c>
      <c r="C67" s="64"/>
      <c r="D67" s="64"/>
      <c r="E67" s="64"/>
      <c r="F67" s="64"/>
      <c r="G67" s="64"/>
      <c r="H67" s="64"/>
      <c r="I67" s="64"/>
      <c r="J67" s="65"/>
      <c r="K67" s="1"/>
      <c r="V67" s="1"/>
      <c r="W67" s="1"/>
    </row>
    <row r="68" spans="2:23" ht="21" x14ac:dyDescent="0.3">
      <c r="B68" s="40" t="s">
        <v>1</v>
      </c>
      <c r="C68" s="8" t="s">
        <v>2</v>
      </c>
      <c r="D68" s="8" t="s">
        <v>4</v>
      </c>
      <c r="E68" s="8" t="s">
        <v>5</v>
      </c>
      <c r="F68" s="8" t="s">
        <v>6</v>
      </c>
      <c r="G68" s="8" t="s">
        <v>3</v>
      </c>
      <c r="H68" s="8" t="s">
        <v>7</v>
      </c>
      <c r="I68" s="8" t="s">
        <v>8</v>
      </c>
      <c r="J68" s="51" t="s">
        <v>10</v>
      </c>
      <c r="K68" s="1"/>
      <c r="V68" s="1"/>
      <c r="W68" s="1"/>
    </row>
    <row r="69" spans="2:23" ht="21" x14ac:dyDescent="0.3">
      <c r="B69" s="52">
        <f t="shared" ref="B69:I73" si="5">B61 / MAX($B61:$I61)</f>
        <v>5.1466803911477102E-4</v>
      </c>
      <c r="C69" s="12">
        <f t="shared" si="5"/>
        <v>5.1466803911477102E-4</v>
      </c>
      <c r="D69" s="12">
        <f t="shared" si="5"/>
        <v>1</v>
      </c>
      <c r="E69" s="12">
        <f t="shared" si="5"/>
        <v>5.9186824498198662E-2</v>
      </c>
      <c r="F69" s="12">
        <f t="shared" si="5"/>
        <v>0.73443129181677813</v>
      </c>
      <c r="G69" s="12">
        <f t="shared" si="5"/>
        <v>4.4776119402985072E-2</v>
      </c>
      <c r="H69" s="12">
        <f t="shared" si="5"/>
        <v>0.36953165208440558</v>
      </c>
      <c r="I69" s="12">
        <f t="shared" si="5"/>
        <v>7.7200205867215642E-5</v>
      </c>
      <c r="J69" s="53">
        <f>J61/MAX(J$61:J$65)</f>
        <v>0.49199999999999999</v>
      </c>
      <c r="K69" s="1"/>
      <c r="V69" s="1"/>
      <c r="W69" s="1"/>
    </row>
    <row r="70" spans="2:23" ht="21" x14ac:dyDescent="0.3">
      <c r="B70" s="52">
        <f t="shared" si="5"/>
        <v>1.4025245441795231E-3</v>
      </c>
      <c r="C70" s="12">
        <f t="shared" si="5"/>
        <v>1.4025245441795231E-3</v>
      </c>
      <c r="D70" s="12">
        <f t="shared" si="5"/>
        <v>0.91958859280037397</v>
      </c>
      <c r="E70" s="12">
        <f t="shared" si="5"/>
        <v>4.675081813931744E-4</v>
      </c>
      <c r="F70" s="12">
        <f t="shared" si="5"/>
        <v>0.73632538569424966</v>
      </c>
      <c r="G70" s="12">
        <f t="shared" si="5"/>
        <v>5.1893408134642355E-2</v>
      </c>
      <c r="H70" s="12">
        <f t="shared" si="5"/>
        <v>1</v>
      </c>
      <c r="I70" s="12">
        <f t="shared" si="5"/>
        <v>1.7765310892940627E-4</v>
      </c>
      <c r="J70" s="53">
        <f>J62/MAX(J$61:J$65)</f>
        <v>0.64615384615384619</v>
      </c>
      <c r="K70" s="1"/>
      <c r="V70" s="1"/>
      <c r="W70" s="1"/>
    </row>
    <row r="71" spans="2:23" ht="21" x14ac:dyDescent="0.3">
      <c r="B71" s="52">
        <f t="shared" si="5"/>
        <v>3.7835792659856227E-4</v>
      </c>
      <c r="C71" s="12">
        <f t="shared" si="5"/>
        <v>1.8917896329928113E-4</v>
      </c>
      <c r="D71" s="12">
        <f t="shared" si="5"/>
        <v>0.36662883087400683</v>
      </c>
      <c r="E71" s="12">
        <f t="shared" si="5"/>
        <v>7.9455164585698068E-3</v>
      </c>
      <c r="F71" s="12">
        <f t="shared" si="5"/>
        <v>1</v>
      </c>
      <c r="G71" s="12">
        <f t="shared" si="5"/>
        <v>2.2323117669315173E-2</v>
      </c>
      <c r="H71" s="12">
        <f t="shared" si="5"/>
        <v>0.18085508891411275</v>
      </c>
      <c r="I71" s="12">
        <f t="shared" si="5"/>
        <v>2.2682557699583808E-5</v>
      </c>
      <c r="J71" s="53">
        <f>J63/MAX(J$61:J$65)</f>
        <v>0.64615384615384619</v>
      </c>
      <c r="K71" s="1"/>
      <c r="V71" s="1"/>
      <c r="W71" s="1"/>
    </row>
    <row r="72" spans="2:23" ht="21" x14ac:dyDescent="0.3">
      <c r="B72" s="52">
        <f t="shared" si="5"/>
        <v>1.5015015015015015E-3</v>
      </c>
      <c r="C72" s="12">
        <f t="shared" si="5"/>
        <v>1.001001001001001E-3</v>
      </c>
      <c r="D72" s="12">
        <f t="shared" si="5"/>
        <v>1</v>
      </c>
      <c r="E72" s="12">
        <f t="shared" si="5"/>
        <v>2.002002002002002E-3</v>
      </c>
      <c r="F72" s="12">
        <f t="shared" si="5"/>
        <v>0.80480480480480476</v>
      </c>
      <c r="G72" s="12">
        <f t="shared" si="5"/>
        <v>5.1051051051051052E-2</v>
      </c>
      <c r="H72" s="12">
        <f t="shared" si="5"/>
        <v>0.97497497497497498</v>
      </c>
      <c r="I72" s="12">
        <f t="shared" si="5"/>
        <v>9.5045045045045055E-5</v>
      </c>
      <c r="J72" s="53">
        <f>J64/MAX(J$61:J$65)</f>
        <v>0.93846153846153846</v>
      </c>
      <c r="K72" s="1"/>
      <c r="V72" s="1"/>
      <c r="W72" s="1"/>
    </row>
    <row r="73" spans="2:23" ht="21" x14ac:dyDescent="0.3">
      <c r="B73" s="54">
        <f t="shared" si="5"/>
        <v>7.9681274900398409E-4</v>
      </c>
      <c r="C73" s="55">
        <f t="shared" si="5"/>
        <v>7.9681274900398409E-4</v>
      </c>
      <c r="D73" s="55">
        <f t="shared" si="5"/>
        <v>0.3898406374501992</v>
      </c>
      <c r="E73" s="55">
        <f t="shared" si="5"/>
        <v>2.5298804780876493E-2</v>
      </c>
      <c r="F73" s="55">
        <f t="shared" si="5"/>
        <v>1</v>
      </c>
      <c r="G73" s="55">
        <f t="shared" si="5"/>
        <v>2.8685258964143426E-2</v>
      </c>
      <c r="H73" s="55">
        <f t="shared" si="5"/>
        <v>0.42768924302788847</v>
      </c>
      <c r="I73" s="55">
        <f t="shared" si="5"/>
        <v>6.3745019920318725E-5</v>
      </c>
      <c r="J73" s="56">
        <f>J65/MAX(J$61:J$65)</f>
        <v>1</v>
      </c>
      <c r="K73" s="1"/>
    </row>
    <row r="74" spans="2:23" ht="21" x14ac:dyDescent="0.3">
      <c r="K74" s="1"/>
      <c r="L74" s="57" t="s">
        <v>20</v>
      </c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9"/>
    </row>
    <row r="75" spans="2:23" ht="21" x14ac:dyDescent="0.4">
      <c r="K75" s="1"/>
      <c r="L75" s="30"/>
      <c r="M75" s="22"/>
      <c r="N75" s="8" t="s">
        <v>11</v>
      </c>
      <c r="O75" s="8" t="s">
        <v>12</v>
      </c>
      <c r="P75" s="8" t="s">
        <v>13</v>
      </c>
      <c r="Q75" s="8" t="s">
        <v>14</v>
      </c>
      <c r="R75" s="8" t="s">
        <v>15</v>
      </c>
      <c r="S75" s="8" t="s">
        <v>16</v>
      </c>
      <c r="T75" s="8" t="s">
        <v>17</v>
      </c>
      <c r="U75" s="8" t="s">
        <v>18</v>
      </c>
      <c r="V75" s="22"/>
      <c r="W75" s="29"/>
    </row>
    <row r="76" spans="2:23" ht="21" x14ac:dyDescent="0.4">
      <c r="L76" s="30"/>
      <c r="M76" s="22"/>
      <c r="N76" s="9">
        <v>0.21</v>
      </c>
      <c r="O76" s="9">
        <v>0.19</v>
      </c>
      <c r="P76" s="9">
        <v>0.13</v>
      </c>
      <c r="Q76" s="9">
        <v>5.0000000000000001E-3</v>
      </c>
      <c r="R76" s="9">
        <v>1.4999999999999999E-2</v>
      </c>
      <c r="S76" s="9">
        <v>0.02</v>
      </c>
      <c r="T76" s="9">
        <v>0.23</v>
      </c>
      <c r="U76" s="9">
        <v>0.2</v>
      </c>
      <c r="V76" s="22"/>
      <c r="W76" s="29"/>
    </row>
    <row r="77" spans="2:23" ht="21" x14ac:dyDescent="0.4">
      <c r="L77" s="30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9"/>
    </row>
    <row r="78" spans="2:23" ht="21" x14ac:dyDescent="0.4">
      <c r="L78" s="40" t="s">
        <v>21</v>
      </c>
      <c r="M78" s="8" t="s">
        <v>22</v>
      </c>
      <c r="N78" s="8" t="s">
        <v>27</v>
      </c>
      <c r="O78" s="8" t="s">
        <v>24</v>
      </c>
      <c r="P78" s="22"/>
      <c r="Q78" s="22"/>
      <c r="R78" s="22"/>
      <c r="S78" s="22"/>
      <c r="T78" s="22"/>
      <c r="U78" s="22"/>
      <c r="V78" s="22"/>
      <c r="W78" s="29"/>
    </row>
    <row r="79" spans="2:23" ht="21" x14ac:dyDescent="0.4">
      <c r="L79" s="41">
        <f>($B33 * $N$76 + $C33 * $O$76 + $D33 * $P$76 + $E33 * $Q$76 + $F33 * $R$76 + $G33 * $S$76 + $H33 * $T$76 + $I33 * $U$76) * MAX($J$7:$J29)</f>
        <v>118.77788790993637</v>
      </c>
      <c r="M79" s="42">
        <f>(L79/MAX($J$7:$J29)) - $J33</f>
        <v>9.3526761582498022E-2</v>
      </c>
      <c r="N79" s="42">
        <f t="shared" ref="N79:N101" si="6">M79*M79</f>
        <v>8.7472551321094282E-3</v>
      </c>
      <c r="O79" s="43">
        <f t="shared" ref="O79:O101" si="7">2*M79/23</f>
        <v>8.132761876738958E-3</v>
      </c>
      <c r="P79" s="43">
        <f t="shared" ref="P79:P101" si="8">$O79*B33</f>
        <v>3.9807938701610176E-6</v>
      </c>
      <c r="Q79" s="43">
        <f t="shared" ref="Q79:Q101" si="9">$O79*C33</f>
        <v>3.9807938701610176E-6</v>
      </c>
      <c r="R79" s="43">
        <f t="shared" ref="R79:R101" si="10">$O79*D33</f>
        <v>7.71079772650189E-3</v>
      </c>
      <c r="S79" s="43">
        <f t="shared" ref="S79:S101" si="11">$O79*E33</f>
        <v>1.1942381610483051E-4</v>
      </c>
      <c r="T79" s="43">
        <f t="shared" ref="T79:T101" si="12">$O79*F33</f>
        <v>8.132761876738958E-3</v>
      </c>
      <c r="U79" s="43">
        <f t="shared" ref="U79:U101" si="13">$O79*G33</f>
        <v>1.9107810576772882E-4</v>
      </c>
      <c r="V79" s="43">
        <f t="shared" ref="V79:V101" si="14">$O79*H33</f>
        <v>2.3884763220966103E-3</v>
      </c>
      <c r="W79" s="44">
        <f t="shared" ref="W79:W101" si="15">$O79*I33</f>
        <v>1.1544302223466949E-6</v>
      </c>
    </row>
    <row r="80" spans="2:23" ht="21" x14ac:dyDescent="0.4">
      <c r="L80" s="41">
        <f>($B34 * $N$76 + $C34 * $O$76 + $D34 * $P$76 + $E34 * $Q$76 + $F34 * $R$76 + $G34 * $S$76 + $H34 * $T$76 + $I34 * $U$76) * MAX($J$7:$J30)</f>
        <v>162.41969814241489</v>
      </c>
      <c r="M80" s="42">
        <f>(L80/MAX($J$7:$J30)) - $J34</f>
        <v>0.1346429532911563</v>
      </c>
      <c r="N80" s="42">
        <f t="shared" si="6"/>
        <v>1.8128724870964497E-2</v>
      </c>
      <c r="O80" s="43">
        <f t="shared" si="7"/>
        <v>1.1708082894883157E-2</v>
      </c>
      <c r="P80" s="43">
        <f t="shared" si="8"/>
        <v>1.2082644886360327E-5</v>
      </c>
      <c r="Q80" s="43">
        <f t="shared" si="9"/>
        <v>6.0413224431801633E-6</v>
      </c>
      <c r="R80" s="43">
        <f t="shared" si="10"/>
        <v>1.1708082894883157E-2</v>
      </c>
      <c r="S80" s="43">
        <f t="shared" si="11"/>
        <v>3.5039670170444948E-4</v>
      </c>
      <c r="T80" s="43">
        <f t="shared" si="12"/>
        <v>6.3856778224414337E-3</v>
      </c>
      <c r="U80" s="43">
        <f t="shared" si="13"/>
        <v>1.0874380397724295E-4</v>
      </c>
      <c r="V80" s="43">
        <f t="shared" si="14"/>
        <v>7.3100001562479977E-3</v>
      </c>
      <c r="W80" s="44">
        <f t="shared" si="15"/>
        <v>2.1144628551130572E-6</v>
      </c>
    </row>
    <row r="81" spans="12:23" ht="21" x14ac:dyDescent="0.4">
      <c r="L81" s="41">
        <f>($B35 * $N$76 + $C35 * $O$76 + $D35 * $P$76 + $E35 * $Q$76 + $F35 * $R$76 + $G35 * $S$76 + $H35 * $T$76 + $I35 * $U$76) * MAX($J$7:$J31)</f>
        <v>144.6819656094456</v>
      </c>
      <c r="M81" s="42">
        <f>(L81/MAX($J$7:$J31)) - $J35</f>
        <v>8.1425488859923345E-3</v>
      </c>
      <c r="N81" s="42">
        <f t="shared" si="6"/>
        <v>6.6301102360775008E-5</v>
      </c>
      <c r="O81" s="43">
        <f t="shared" si="7"/>
        <v>7.0804772921672472E-4</v>
      </c>
      <c r="P81" s="43">
        <f t="shared" si="8"/>
        <v>3.647850227803837E-7</v>
      </c>
      <c r="Q81" s="43">
        <f t="shared" si="9"/>
        <v>3.647850227803837E-7</v>
      </c>
      <c r="R81" s="43">
        <f t="shared" si="10"/>
        <v>7.0330552392057976E-4</v>
      </c>
      <c r="S81" s="43">
        <f t="shared" si="11"/>
        <v>2.3711026480724938E-5</v>
      </c>
      <c r="T81" s="43">
        <f t="shared" si="12"/>
        <v>7.0804772921672472E-4</v>
      </c>
      <c r="U81" s="43">
        <f t="shared" si="13"/>
        <v>1.6415326025117268E-5</v>
      </c>
      <c r="V81" s="43">
        <f t="shared" si="14"/>
        <v>3.2830652050234532E-4</v>
      </c>
      <c r="W81" s="44">
        <f t="shared" si="15"/>
        <v>2.9167728061158776E-8</v>
      </c>
    </row>
    <row r="82" spans="12:23" ht="21" x14ac:dyDescent="0.4">
      <c r="L82" s="41">
        <f>($B36 * $N$76 + $C36 * $O$76 + $D36 * $P$76 + $E36 * $Q$76 + $F36 * $R$76 + $G36 * $S$76 + $H36 * $T$76 + $I36 * $U$76) * MAX($J$7:$J32)</f>
        <v>130.63567936181164</v>
      </c>
      <c r="M82" s="42">
        <f>(L82/MAX($J$7:$J32)) - $J36</f>
        <v>-5.0894470675110215E-2</v>
      </c>
      <c r="N82" s="42">
        <f t="shared" si="6"/>
        <v>2.5902471452996538E-3</v>
      </c>
      <c r="O82" s="43">
        <f t="shared" si="7"/>
        <v>-4.4256061456617582E-3</v>
      </c>
      <c r="P82" s="43">
        <f t="shared" si="8"/>
        <v>-2.2777180368820167E-6</v>
      </c>
      <c r="Q82" s="43">
        <f t="shared" si="9"/>
        <v>-2.2777180368820167E-6</v>
      </c>
      <c r="R82" s="43">
        <f t="shared" si="10"/>
        <v>-4.4256061456617582E-3</v>
      </c>
      <c r="S82" s="43">
        <f t="shared" si="11"/>
        <v>-2.5965985620454989E-4</v>
      </c>
      <c r="T82" s="43">
        <f t="shared" si="12"/>
        <v>-3.1865275335979408E-3</v>
      </c>
      <c r="U82" s="43">
        <f t="shared" si="13"/>
        <v>-1.9588375117185342E-4</v>
      </c>
      <c r="V82" s="43">
        <f t="shared" si="14"/>
        <v>-1.635401550481288E-3</v>
      </c>
      <c r="W82" s="44">
        <f t="shared" si="15"/>
        <v>-3.4165770553230244E-7</v>
      </c>
    </row>
    <row r="83" spans="12:23" ht="21" x14ac:dyDescent="0.4">
      <c r="L83" s="41">
        <f>($B37 * $N$76 + $C37 * $O$76 + $D37 * $P$76 + $E37 * $Q$76 + $F37 * $R$76 + $G37 * $S$76 + $H37 * $T$76 + $I37 * $U$76) * MAX($J$7:$J33)</f>
        <v>136.04969716187225</v>
      </c>
      <c r="M83" s="42">
        <f>(L83/MAX($J$7:$J33)) - $J37</f>
        <v>-4.1652700588048264E-2</v>
      </c>
      <c r="N83" s="42">
        <f t="shared" si="6"/>
        <v>1.7349474662775961E-3</v>
      </c>
      <c r="O83" s="43">
        <f t="shared" si="7"/>
        <v>-3.6219739641781099E-3</v>
      </c>
      <c r="P83" s="43">
        <f t="shared" si="8"/>
        <v>-3.6530246739063139E-6</v>
      </c>
      <c r="Q83" s="43">
        <f t="shared" si="9"/>
        <v>-1.8265123369531569E-6</v>
      </c>
      <c r="R83" s="43">
        <f t="shared" si="10"/>
        <v>-3.6219739641781099E-3</v>
      </c>
      <c r="S83" s="43">
        <f t="shared" si="11"/>
        <v>-2.7762987521687981E-4</v>
      </c>
      <c r="T83" s="43">
        <f t="shared" si="12"/>
        <v>-7.9635937891157644E-4</v>
      </c>
      <c r="U83" s="43">
        <f t="shared" si="13"/>
        <v>-1.2785586358672097E-5</v>
      </c>
      <c r="V83" s="43">
        <f t="shared" si="14"/>
        <v>-1.6146369058665907E-3</v>
      </c>
      <c r="W83" s="44">
        <f t="shared" si="15"/>
        <v>-3.1049871109132515E-7</v>
      </c>
    </row>
    <row r="84" spans="12:23" ht="21" x14ac:dyDescent="0.4">
      <c r="L84" s="41">
        <f>($B38 * $N$76 + $C38 * $O$76 + $D38 * $P$76 + $E38 * $Q$76 + $F38 * $R$76 + $G38 * $S$76 + $H38 * $T$76 + $I38 * $U$76) * MAX($J$7:$J34)</f>
        <v>141.91110131048387</v>
      </c>
      <c r="M84" s="42">
        <f>(L84/MAX($J$7:$J34)) - $J38</f>
        <v>-6.4502432503506318E-2</v>
      </c>
      <c r="N84" s="42">
        <f t="shared" si="6"/>
        <v>4.1605637988693881E-3</v>
      </c>
      <c r="O84" s="43">
        <f t="shared" si="7"/>
        <v>-5.6089071742179411E-3</v>
      </c>
      <c r="P84" s="43">
        <f t="shared" si="8"/>
        <v>-5.654140296590666E-6</v>
      </c>
      <c r="Q84" s="43">
        <f t="shared" si="9"/>
        <v>-2.827070148295333E-6</v>
      </c>
      <c r="R84" s="43">
        <f t="shared" si="10"/>
        <v>-5.6089071742179411E-3</v>
      </c>
      <c r="S84" s="43">
        <f t="shared" si="11"/>
        <v>-1.6679713874942468E-4</v>
      </c>
      <c r="T84" s="43">
        <f t="shared" si="12"/>
        <v>-2.3125433813055824E-3</v>
      </c>
      <c r="U84" s="43">
        <f t="shared" si="13"/>
        <v>-1.3569936711817598E-4</v>
      </c>
      <c r="V84" s="43">
        <f t="shared" si="14"/>
        <v>-2.6744083602873851E-3</v>
      </c>
      <c r="W84" s="44">
        <f t="shared" si="15"/>
        <v>-2.8270701482953334E-7</v>
      </c>
    </row>
    <row r="85" spans="12:23" ht="21" x14ac:dyDescent="0.4">
      <c r="L85" s="41">
        <f>($B39 * $N$76 + $C39 * $O$76 + $D39 * $P$76 + $E39 * $Q$76 + $F39 * $R$76 + $G39 * $S$76 + $H39 * $T$76 + $I39 * $U$76) * MAX($J$7:$J35)</f>
        <v>137.35570222851766</v>
      </c>
      <c r="M85" s="42">
        <f>(L85/MAX($J$7:$J35)) - $J39</f>
        <v>-0.14199008308083885</v>
      </c>
      <c r="N85" s="42">
        <f t="shared" si="6"/>
        <v>2.0161183693303521E-2</v>
      </c>
      <c r="O85" s="43">
        <f t="shared" si="7"/>
        <v>-1.23469637461599E-2</v>
      </c>
      <c r="P85" s="43">
        <f t="shared" si="8"/>
        <v>-1.5446576830058258E-5</v>
      </c>
      <c r="Q85" s="43">
        <f t="shared" si="9"/>
        <v>-1.0297717886705505E-5</v>
      </c>
      <c r="R85" s="43">
        <f t="shared" si="10"/>
        <v>-1.0029977221651162E-2</v>
      </c>
      <c r="S85" s="43">
        <f t="shared" si="11"/>
        <v>-3.6042012603469265E-5</v>
      </c>
      <c r="T85" s="43">
        <f t="shared" si="12"/>
        <v>-1.23469637461599E-2</v>
      </c>
      <c r="U85" s="43">
        <f t="shared" si="13"/>
        <v>-7.9292427727632394E-4</v>
      </c>
      <c r="V85" s="43">
        <f t="shared" si="14"/>
        <v>-6.2558636161735943E-3</v>
      </c>
      <c r="W85" s="44">
        <f t="shared" si="15"/>
        <v>-1.2356788657899374E-6</v>
      </c>
    </row>
    <row r="86" spans="12:23" ht="21" x14ac:dyDescent="0.4">
      <c r="L86" s="41">
        <f>($B40 * $N$76 + $C40 * $O$76 + $D40 * $P$76 + $E40 * $Q$76 + $F40 * $R$76 + $G40 * $S$76 + $H40 * $T$76 + $I40 * $U$76) * MAX($J$7:$J36)</f>
        <v>166.62435732647816</v>
      </c>
      <c r="M86" s="42">
        <f>(L86/MAX($J$7:$J36)) - $J40</f>
        <v>-9.2827204649603201E-2</v>
      </c>
      <c r="N86" s="42">
        <f t="shared" si="6"/>
        <v>8.6168899230593139E-3</v>
      </c>
      <c r="O86" s="43">
        <f t="shared" si="7"/>
        <v>-8.0719308390959314E-3</v>
      </c>
      <c r="P86" s="43">
        <f t="shared" si="8"/>
        <v>-8.3001859527978716E-6</v>
      </c>
      <c r="Q86" s="43">
        <f t="shared" si="9"/>
        <v>-4.1500929763989358E-6</v>
      </c>
      <c r="R86" s="43">
        <f t="shared" si="10"/>
        <v>-8.0719308390959314E-3</v>
      </c>
      <c r="S86" s="43">
        <f t="shared" si="11"/>
        <v>-1.701538120323564E-4</v>
      </c>
      <c r="T86" s="43">
        <f t="shared" si="12"/>
        <v>-2.5730576453673404E-3</v>
      </c>
      <c r="U86" s="43">
        <f t="shared" si="13"/>
        <v>-5.810130166958511E-5</v>
      </c>
      <c r="V86" s="43">
        <f t="shared" si="14"/>
        <v>-5.4158713342006117E-3</v>
      </c>
      <c r="W86" s="44">
        <f t="shared" si="15"/>
        <v>-4.7726069228587764E-6</v>
      </c>
    </row>
    <row r="87" spans="12:23" ht="21" x14ac:dyDescent="0.4">
      <c r="L87" s="41">
        <f>($B41 * $N$76 + $C41 * $O$76 + $D41 * $P$76 + $E41 * $Q$76 + $F41 * $R$76 + $G41 * $S$76 + $H41 * $T$76 + $I41 * $U$76) * MAX($J$7:$J37)</f>
        <v>196.94509217737917</v>
      </c>
      <c r="M87" s="42">
        <f>(L87/MAX($J$7:$J37)) - $J41</f>
        <v>-0.10444331795238404</v>
      </c>
      <c r="N87" s="42">
        <f t="shared" si="6"/>
        <v>1.0908406664902786E-2</v>
      </c>
      <c r="O87" s="43">
        <f t="shared" si="7"/>
        <v>-9.0820276480333955E-3</v>
      </c>
      <c r="P87" s="43">
        <f t="shared" si="8"/>
        <v>-9.0503514180701499E-6</v>
      </c>
      <c r="Q87" s="43">
        <f t="shared" si="9"/>
        <v>-4.525175709035075E-6</v>
      </c>
      <c r="R87" s="43">
        <f t="shared" si="10"/>
        <v>-9.0820276480333955E-3</v>
      </c>
      <c r="S87" s="43">
        <f t="shared" si="11"/>
        <v>-7.1950293773657698E-4</v>
      </c>
      <c r="T87" s="43">
        <f t="shared" si="12"/>
        <v>-3.262651686214289E-3</v>
      </c>
      <c r="U87" s="43">
        <f t="shared" si="13"/>
        <v>-2.715105425421045E-5</v>
      </c>
      <c r="V87" s="43">
        <f t="shared" si="14"/>
        <v>-8.1453162762631353E-3</v>
      </c>
      <c r="W87" s="44">
        <f t="shared" si="15"/>
        <v>-3.9369028668605147E-6</v>
      </c>
    </row>
    <row r="88" spans="12:23" ht="21" x14ac:dyDescent="0.4">
      <c r="L88" s="41">
        <f>($B42 * $N$76 + $C42 * $O$76 + $D42 * $P$76 + $E42 * $Q$76 + $F42 * $R$76 + $G42 * $S$76 + $H42 * $T$76 + $I42 * $U$76) * MAX($J$7:$J38)</f>
        <v>173.46407044920215</v>
      </c>
      <c r="M88" s="42">
        <f>(L88/MAX($J$7:$J38)) - $J42</f>
        <v>-0.16614944269703974</v>
      </c>
      <c r="N88" s="42">
        <f t="shared" si="6"/>
        <v>2.7605637308536893E-2</v>
      </c>
      <c r="O88" s="43">
        <f t="shared" si="7"/>
        <v>-1.4447777625829543E-2</v>
      </c>
      <c r="P88" s="43">
        <f t="shared" si="8"/>
        <v>-1.9289422731414609E-5</v>
      </c>
      <c r="Q88" s="43">
        <f t="shared" si="9"/>
        <v>-1.2859615154276407E-5</v>
      </c>
      <c r="R88" s="43">
        <f t="shared" si="10"/>
        <v>-1.2994641113396309E-2</v>
      </c>
      <c r="S88" s="43">
        <f t="shared" si="11"/>
        <v>-1.9289422731414609E-5</v>
      </c>
      <c r="T88" s="43">
        <f t="shared" si="12"/>
        <v>-1.4447777625829543E-2</v>
      </c>
      <c r="U88" s="43">
        <f t="shared" si="13"/>
        <v>-6.5584037286809673E-4</v>
      </c>
      <c r="V88" s="43">
        <f t="shared" si="14"/>
        <v>-1.0577033464392344E-2</v>
      </c>
      <c r="W88" s="44">
        <f t="shared" si="15"/>
        <v>-5.6002502175533386E-7</v>
      </c>
    </row>
    <row r="89" spans="12:23" ht="21" x14ac:dyDescent="0.4">
      <c r="L89" s="41">
        <f>($B43 * $N$76 + $C43 * $O$76 + $D43 * $P$76 + $E43 * $Q$76 + $F43 * $R$76 + $G43 * $S$76 + $H43 * $T$76 + $I43 * $U$76) * MAX($J$7:$J39)</f>
        <v>147.73595716994282</v>
      </c>
      <c r="M89" s="42">
        <f>(L89/MAX($J$7:$J39)) - $J43</f>
        <v>-0.21211137883488207</v>
      </c>
      <c r="N89" s="42">
        <f t="shared" si="6"/>
        <v>4.4991237031234858E-2</v>
      </c>
      <c r="O89" s="43">
        <f t="shared" si="7"/>
        <v>-1.8444467724772352E-2</v>
      </c>
      <c r="P89" s="43">
        <f t="shared" si="8"/>
        <v>-9.185491894806948E-6</v>
      </c>
      <c r="Q89" s="43">
        <f t="shared" si="9"/>
        <v>-2.7556475684420844E-5</v>
      </c>
      <c r="R89" s="43">
        <f t="shared" si="10"/>
        <v>-1.8444467724772352E-2</v>
      </c>
      <c r="S89" s="43">
        <f t="shared" si="11"/>
        <v>-3.6741967579227792E-5</v>
      </c>
      <c r="T89" s="43">
        <f t="shared" si="12"/>
        <v>-9.0660805001744581E-3</v>
      </c>
      <c r="U89" s="43">
        <f t="shared" si="13"/>
        <v>-4.5008910284554044E-4</v>
      </c>
      <c r="V89" s="43">
        <f t="shared" si="14"/>
        <v>-9.5161696030199982E-3</v>
      </c>
      <c r="W89" s="44">
        <f t="shared" si="15"/>
        <v>-6.7309665124480659E-7</v>
      </c>
    </row>
    <row r="90" spans="12:23" ht="21" x14ac:dyDescent="0.4">
      <c r="L90" s="41">
        <f>($B44 * $N$76 + $C44 * $O$76 + $D44 * $P$76 + $E44 * $Q$76 + $F44 * $R$76 + $G44 * $S$76 + $H44 * $T$76 + $I44 * $U$76) * MAX($J$7:$J40)</f>
        <v>204.56224567650048</v>
      </c>
      <c r="M90" s="42">
        <f>(L90/MAX($J$7:$J40)) - $J44</f>
        <v>-0.11380479012782524</v>
      </c>
      <c r="N90" s="42">
        <f t="shared" si="6"/>
        <v>1.295153025603835E-2</v>
      </c>
      <c r="O90" s="43">
        <f t="shared" si="7"/>
        <v>-9.8960687067674129E-3</v>
      </c>
      <c r="P90" s="43">
        <f t="shared" si="8"/>
        <v>-2.0134422597695652E-5</v>
      </c>
      <c r="Q90" s="43">
        <f t="shared" si="9"/>
        <v>-1.5100816948271738E-5</v>
      </c>
      <c r="R90" s="43">
        <f t="shared" si="10"/>
        <v>-9.8960687067674129E-3</v>
      </c>
      <c r="S90" s="43">
        <f t="shared" si="11"/>
        <v>-5.5369662143663038E-5</v>
      </c>
      <c r="T90" s="43">
        <f t="shared" si="12"/>
        <v>-7.4396691498485427E-3</v>
      </c>
      <c r="U90" s="43">
        <f t="shared" si="13"/>
        <v>-1.6107538078156521E-4</v>
      </c>
      <c r="V90" s="43">
        <f t="shared" si="14"/>
        <v>-9.1812967045492161E-3</v>
      </c>
      <c r="W90" s="44">
        <f t="shared" si="15"/>
        <v>-1.2584014123559782E-6</v>
      </c>
    </row>
    <row r="91" spans="12:23" ht="21" x14ac:dyDescent="0.4">
      <c r="L91" s="41">
        <f>($B45 * $N$76 + $C45 * $O$76 + $D45 * $P$76 + $E45 * $Q$76 + $F45 * $R$76 + $G45 * $S$76 + $H45 * $T$76 + $I45 * $U$76) * MAX($J$7:$J41)</f>
        <v>203.44771942599434</v>
      </c>
      <c r="M91" s="42">
        <f>(L91/MAX($J$7:$J41)) - $J45</f>
        <v>-0.16774309665044462</v>
      </c>
      <c r="N91" s="42">
        <f t="shared" si="6"/>
        <v>2.8137746473880405E-2</v>
      </c>
      <c r="O91" s="43">
        <f t="shared" si="7"/>
        <v>-1.4586356230473446E-2</v>
      </c>
      <c r="P91" s="43">
        <f t="shared" si="8"/>
        <v>-2.1803223064982729E-5</v>
      </c>
      <c r="Q91" s="43">
        <f t="shared" si="9"/>
        <v>-2.1803223064982729E-5</v>
      </c>
      <c r="R91" s="43">
        <f t="shared" si="10"/>
        <v>-1.4586356230473446E-2</v>
      </c>
      <c r="S91" s="43">
        <f t="shared" si="11"/>
        <v>-7.7764828931771728E-4</v>
      </c>
      <c r="T91" s="43">
        <f t="shared" si="12"/>
        <v>-9.2009601334227115E-3</v>
      </c>
      <c r="U91" s="43">
        <f t="shared" si="13"/>
        <v>-4.0699349721301097E-4</v>
      </c>
      <c r="V91" s="43">
        <f t="shared" si="14"/>
        <v>-1.350346281824597E-2</v>
      </c>
      <c r="W91" s="44">
        <f t="shared" si="15"/>
        <v>-9.4467285731506136E-7</v>
      </c>
    </row>
    <row r="92" spans="12:23" ht="21" x14ac:dyDescent="0.4">
      <c r="L92" s="41">
        <f>($B46 * $N$76 + $C46 * $O$76 + $D46 * $P$76 + $E46 * $Q$76 + $F46 * $R$76 + $G46 * $S$76 + $H46 * $T$76 + $I46 * $U$76) * MAX($J$7:$J42)</f>
        <v>175.88243896236014</v>
      </c>
      <c r="M92" s="42">
        <f>(L92/MAX($J$7:$J42)) - $J46</f>
        <v>-0.21585662789154758</v>
      </c>
      <c r="N92" s="42">
        <f t="shared" si="6"/>
        <v>4.6594083804710036E-2</v>
      </c>
      <c r="O92" s="43">
        <f t="shared" si="7"/>
        <v>-1.8770141555786747E-2</v>
      </c>
      <c r="P92" s="43">
        <f t="shared" si="8"/>
        <v>-2.8642128518494527E-5</v>
      </c>
      <c r="Q92" s="43">
        <f t="shared" si="9"/>
        <v>-1.9094752345663017E-5</v>
      </c>
      <c r="R92" s="43">
        <f t="shared" si="10"/>
        <v>-1.8770141555786747E-2</v>
      </c>
      <c r="S92" s="43">
        <f t="shared" si="11"/>
        <v>-2.004948996294617E-4</v>
      </c>
      <c r="T92" s="43">
        <f t="shared" si="12"/>
        <v>-1.4015548221716656E-2</v>
      </c>
      <c r="U92" s="43">
        <f t="shared" si="13"/>
        <v>-2.8642128518494529E-4</v>
      </c>
      <c r="V92" s="43">
        <f t="shared" si="14"/>
        <v>-1.3366326641964112E-2</v>
      </c>
      <c r="W92" s="44">
        <f t="shared" si="15"/>
        <v>-2.3868440432078771E-6</v>
      </c>
    </row>
    <row r="93" spans="12:23" ht="21" x14ac:dyDescent="0.4">
      <c r="L93" s="41">
        <f>($B47 * $N$76 + $C47 * $O$76 + $D47 * $P$76 + $E47 * $Q$76 + $F47 * $R$76 + $G47 * $S$76 + $H47 * $T$76 + $I47 * $U$76) * MAX($J$7:$J43)</f>
        <v>207.18291839557398</v>
      </c>
      <c r="M93" s="42">
        <f>(L93/MAX($J$7:$J43)) - $J47</f>
        <v>-0.21357753322508871</v>
      </c>
      <c r="N93" s="42">
        <f t="shared" si="6"/>
        <v>4.5615362698513871E-2</v>
      </c>
      <c r="O93" s="43">
        <f t="shared" si="7"/>
        <v>-1.8571959410877279E-2</v>
      </c>
      <c r="P93" s="43">
        <f t="shared" si="8"/>
        <v>-3.4249809886357363E-5</v>
      </c>
      <c r="Q93" s="43">
        <f t="shared" si="9"/>
        <v>-1.7124904943178682E-5</v>
      </c>
      <c r="R93" s="43">
        <f t="shared" si="10"/>
        <v>-1.7236216825309344E-2</v>
      </c>
      <c r="S93" s="43">
        <f t="shared" si="11"/>
        <v>-8.5624524715893408E-6</v>
      </c>
      <c r="T93" s="43">
        <f t="shared" si="12"/>
        <v>-1.0437629562867406E-2</v>
      </c>
      <c r="U93" s="43">
        <f t="shared" si="13"/>
        <v>-6.0793412548284316E-4</v>
      </c>
      <c r="V93" s="43">
        <f t="shared" si="14"/>
        <v>-1.8571959410877279E-2</v>
      </c>
      <c r="W93" s="44">
        <f t="shared" si="15"/>
        <v>-1.7124904943178683E-6</v>
      </c>
    </row>
    <row r="94" spans="12:23" ht="21" x14ac:dyDescent="0.4">
      <c r="L94" s="41">
        <f>($B48 * $N$76 + $C48 * $O$76 + $D48 * $P$76 + $E48 * $Q$76 + $F48 * $R$76 + $G48 * $S$76 + $H48 * $T$76 + $I48 * $U$76) * MAX($J$7:$J44)</f>
        <v>169.74707736035592</v>
      </c>
      <c r="M94" s="42">
        <f>(L94/MAX($J$7:$J44)) - $J48</f>
        <v>-0.31330943067764183</v>
      </c>
      <c r="N94" s="42">
        <f t="shared" si="6"/>
        <v>9.816279935154805E-2</v>
      </c>
      <c r="O94" s="43">
        <f t="shared" si="7"/>
        <v>-2.7244298319794941E-2</v>
      </c>
      <c r="P94" s="43">
        <f t="shared" si="8"/>
        <v>-6.7336377458712151E-6</v>
      </c>
      <c r="Q94" s="43">
        <f t="shared" si="9"/>
        <v>-2.020091323761365E-5</v>
      </c>
      <c r="R94" s="43">
        <f t="shared" si="10"/>
        <v>-1.3191196344161712E-2</v>
      </c>
      <c r="S94" s="43">
        <f t="shared" si="11"/>
        <v>-3.3668188729356081E-5</v>
      </c>
      <c r="T94" s="43">
        <f t="shared" si="12"/>
        <v>-3.6226971072787139E-3</v>
      </c>
      <c r="U94" s="43">
        <f t="shared" si="13"/>
        <v>-7.4070015204583375E-5</v>
      </c>
      <c r="V94" s="43">
        <f t="shared" si="14"/>
        <v>-2.7244298319794941E-2</v>
      </c>
      <c r="W94" s="44">
        <f t="shared" si="15"/>
        <v>-2.8281278532659114E-6</v>
      </c>
    </row>
    <row r="95" spans="12:23" ht="21" x14ac:dyDescent="0.4">
      <c r="L95" s="41">
        <f>($B49 * $N$76 + $C49 * $O$76 + $D49 * $P$76 + $E49 * $Q$76 + $F49 * $R$76 + $G49 * $S$76 + $H49 * $T$76 + $I49 * $U$76) * MAX($J$7:$J45)</f>
        <v>166.42608645745995</v>
      </c>
      <c r="M95" s="42">
        <f>(L95/MAX($J$7:$J45)) - $J49</f>
        <v>-0.31925898007398273</v>
      </c>
      <c r="N95" s="42">
        <f t="shared" si="6"/>
        <v>0.10192629635787971</v>
      </c>
      <c r="O95" s="43">
        <f t="shared" si="7"/>
        <v>-2.7761650441215889E-2</v>
      </c>
      <c r="P95" s="43">
        <f t="shared" si="8"/>
        <v>-3.935961782781081E-5</v>
      </c>
      <c r="Q95" s="43">
        <f t="shared" si="9"/>
        <v>-2.623974521854054E-5</v>
      </c>
      <c r="R95" s="43">
        <f t="shared" si="10"/>
        <v>-2.5216395155017456E-2</v>
      </c>
      <c r="S95" s="43">
        <f t="shared" si="11"/>
        <v>-7.871923565562162E-5</v>
      </c>
      <c r="T95" s="43">
        <f t="shared" si="12"/>
        <v>-2.7761650441215889E-2</v>
      </c>
      <c r="U95" s="43">
        <f t="shared" si="13"/>
        <v>-1.7843026748607567E-3</v>
      </c>
      <c r="V95" s="43">
        <f t="shared" si="14"/>
        <v>-1.8656458850382321E-2</v>
      </c>
      <c r="W95" s="44">
        <f t="shared" si="15"/>
        <v>-1.8366616889653377E-6</v>
      </c>
    </row>
    <row r="96" spans="12:23" ht="21" x14ac:dyDescent="0.4">
      <c r="L96" s="41">
        <f>($B50 * $N$76 + $C50 * $O$76 + $D50 * $P$76 + $E50 * $Q$76 + $F50 * $R$76 + $G50 * $S$76 + $H50 * $T$76 + $I50 * $U$76) * MAX($J$7:$J46)</f>
        <v>154.81640784114055</v>
      </c>
      <c r="M96" s="42">
        <f>(L96/MAX($J$7:$J46)) - $J50</f>
        <v>-0.33944972549366864</v>
      </c>
      <c r="N96" s="42">
        <f t="shared" si="6"/>
        <v>0.115226116137727</v>
      </c>
      <c r="O96" s="43">
        <f t="shared" si="7"/>
        <v>-2.9517367434232056E-2</v>
      </c>
      <c r="P96" s="43">
        <f t="shared" si="8"/>
        <v>-1.5029209487898194E-5</v>
      </c>
      <c r="Q96" s="43">
        <f t="shared" si="9"/>
        <v>-1.5029209487898194E-5</v>
      </c>
      <c r="R96" s="43">
        <f t="shared" si="10"/>
        <v>-2.9517367434232056E-2</v>
      </c>
      <c r="S96" s="43">
        <f t="shared" si="11"/>
        <v>-2.3445566801121183E-3</v>
      </c>
      <c r="T96" s="43">
        <f t="shared" si="12"/>
        <v>-2.9908126880917409E-3</v>
      </c>
      <c r="U96" s="43">
        <f t="shared" si="13"/>
        <v>0</v>
      </c>
      <c r="V96" s="43">
        <f t="shared" si="14"/>
        <v>-1.7584175100840888E-2</v>
      </c>
      <c r="W96" s="44">
        <f t="shared" si="15"/>
        <v>-1.608125415205107E-5</v>
      </c>
    </row>
    <row r="97" spans="11:24" ht="21" x14ac:dyDescent="0.4">
      <c r="L97" s="41">
        <f>($B51 * $N$76 + $C51 * $O$76 + $D51 * $P$76 + $E51 * $Q$76 + $F51 * $R$76 + $G51 * $S$76 + $H51 * $T$76 + $I51 * $U$76) * MAX($J$7:$J47)</f>
        <v>160.4475822839768</v>
      </c>
      <c r="M97" s="42">
        <f>(L97/MAX($J$7:$J47)) - $J51</f>
        <v>-0.34530855254960552</v>
      </c>
      <c r="N97" s="42">
        <f t="shared" si="6"/>
        <v>0.11923799646390368</v>
      </c>
      <c r="O97" s="43">
        <f t="shared" si="7"/>
        <v>-3.0026830656487435E-2</v>
      </c>
      <c r="P97" s="43">
        <f t="shared" si="8"/>
        <v>-3.023850015759057E-5</v>
      </c>
      <c r="Q97" s="43">
        <f t="shared" si="9"/>
        <v>-3.023850015759057E-5</v>
      </c>
      <c r="R97" s="43">
        <f t="shared" si="10"/>
        <v>-3.0026830656487435E-2</v>
      </c>
      <c r="S97" s="43">
        <f t="shared" si="11"/>
        <v>-4.5357750236385847E-3</v>
      </c>
      <c r="T97" s="43">
        <f t="shared" si="12"/>
        <v>-8.8901190463316262E-3</v>
      </c>
      <c r="U97" s="43">
        <f t="shared" si="13"/>
        <v>-2.4190800126072456E-4</v>
      </c>
      <c r="V97" s="43">
        <f t="shared" si="14"/>
        <v>-1.8702512347469769E-2</v>
      </c>
      <c r="W97" s="44">
        <f t="shared" si="15"/>
        <v>-3.1748342624136926E-6</v>
      </c>
    </row>
    <row r="98" spans="11:24" ht="21" x14ac:dyDescent="0.4">
      <c r="L98" s="41">
        <f>($B52 * $N$76 + $C52 * $O$76 + $D52 * $P$76 + $E52 * $Q$76 + $F52 * $R$76 + $G52 * $S$76 + $H52 * $T$76 + $I52 * $U$76) * MAX($J$7:$J48)</f>
        <v>208.83153805369713</v>
      </c>
      <c r="M98" s="42">
        <f>(L98/MAX($J$7:$J48)) - $J52</f>
        <v>-0.27159732512400497</v>
      </c>
      <c r="N98" s="42">
        <f t="shared" si="6"/>
        <v>7.3765107014514469E-2</v>
      </c>
      <c r="O98" s="43">
        <f t="shared" si="7"/>
        <v>-2.3617158706435215E-2</v>
      </c>
      <c r="P98" s="43">
        <f t="shared" si="8"/>
        <v>-4.4985064202733743E-5</v>
      </c>
      <c r="Q98" s="43">
        <f t="shared" si="9"/>
        <v>-2.2492532101366872E-5</v>
      </c>
      <c r="R98" s="43">
        <f t="shared" si="10"/>
        <v>-2.218888291799842E-2</v>
      </c>
      <c r="S98" s="43">
        <f t="shared" si="11"/>
        <v>-3.8237304572323681E-4</v>
      </c>
      <c r="T98" s="43">
        <f t="shared" si="12"/>
        <v>-1.5643556076500659E-2</v>
      </c>
      <c r="U98" s="43">
        <f t="shared" si="13"/>
        <v>-5.0608197228075463E-4</v>
      </c>
      <c r="V98" s="43">
        <f t="shared" si="14"/>
        <v>-2.3617158706435215E-2</v>
      </c>
      <c r="W98" s="44">
        <f t="shared" si="15"/>
        <v>-2.4795486490074314E-6</v>
      </c>
    </row>
    <row r="99" spans="11:24" ht="21" x14ac:dyDescent="0.4">
      <c r="L99" s="41">
        <f>($B53 * $N$76 + $C53 * $O$76 + $D53 * $P$76 + $E53 * $Q$76 + $F53 * $R$76 + $G53 * $S$76 + $H53 * $T$76 + $I53 * $U$76) * MAX($J$7:$J49)</f>
        <v>162.36778759302186</v>
      </c>
      <c r="M99" s="42">
        <f>(L99/MAX($J$7:$J49)) - $J53</f>
        <v>-0.4567516737512663</v>
      </c>
      <c r="N99" s="42">
        <f t="shared" si="6"/>
        <v>0.20862209147458322</v>
      </c>
      <c r="O99" s="43">
        <f t="shared" si="7"/>
        <v>-3.9717536847936198E-2</v>
      </c>
      <c r="P99" s="43">
        <f t="shared" si="8"/>
        <v>-3.9363267440967493E-5</v>
      </c>
      <c r="Q99" s="43">
        <f t="shared" si="9"/>
        <v>-5.9044901161451233E-5</v>
      </c>
      <c r="R99" s="43">
        <f t="shared" si="10"/>
        <v>-3.9717536847936198E-2</v>
      </c>
      <c r="S99" s="43">
        <f t="shared" si="11"/>
        <v>-2.0665715406507934E-3</v>
      </c>
      <c r="T99" s="43">
        <f t="shared" si="12"/>
        <v>-3.2710875243443981E-2</v>
      </c>
      <c r="U99" s="43">
        <f t="shared" si="13"/>
        <v>-1.3383510929928946E-3</v>
      </c>
      <c r="V99" s="43">
        <f t="shared" si="14"/>
        <v>-2.3932866604108233E-2</v>
      </c>
      <c r="W99" s="44">
        <f t="shared" si="15"/>
        <v>-1.5095578112978925E-6</v>
      </c>
    </row>
    <row r="100" spans="11:24" ht="21" x14ac:dyDescent="0.4">
      <c r="L100" s="41">
        <f>($B54 * $N$76 + $C54 * $O$76 + $D54 * $P$76 + $E54 * $Q$76 + $F54 * $R$76 + $G54 * $S$76 + $H54 * $T$76 + $I54 * $U$76) * MAX($J$7:$J50)</f>
        <v>202.06641842847742</v>
      </c>
      <c r="M100" s="42">
        <f>(L100/MAX($J$7:$J50)) - $J54</f>
        <v>-0.47379753316786533</v>
      </c>
      <c r="N100" s="42">
        <f t="shared" si="6"/>
        <v>0.22448410243595443</v>
      </c>
      <c r="O100" s="43">
        <f t="shared" si="7"/>
        <v>-4.1199785492857854E-2</v>
      </c>
      <c r="P100" s="43">
        <f t="shared" si="8"/>
        <v>-6.869493204311439E-5</v>
      </c>
      <c r="Q100" s="43">
        <f t="shared" si="9"/>
        <v>-5.1521199032335789E-5</v>
      </c>
      <c r="R100" s="43">
        <f t="shared" si="10"/>
        <v>-3.4261597356503304E-2</v>
      </c>
      <c r="S100" s="43">
        <f t="shared" si="11"/>
        <v>-3.2114880730155977E-3</v>
      </c>
      <c r="T100" s="43">
        <f t="shared" si="12"/>
        <v>-3.1788579802951182E-2</v>
      </c>
      <c r="U100" s="43">
        <f t="shared" si="13"/>
        <v>-1.528462237959295E-3</v>
      </c>
      <c r="V100" s="43">
        <f t="shared" si="14"/>
        <v>-4.1199785492857854E-2</v>
      </c>
      <c r="W100" s="44">
        <f t="shared" si="15"/>
        <v>-3.9705386857564571E-6</v>
      </c>
    </row>
    <row r="101" spans="11:24" ht="21" x14ac:dyDescent="0.4">
      <c r="K101" s="1"/>
      <c r="L101" s="41">
        <f>($B55 * $N$76 + $C55 * $O$76 + $D55 * $P$76 + $E55 * $Q$76 + $F55 * $R$76 + $G55 * $S$76 + $H55 * $T$76 + $I55 * $U$76) * MAX($J$7:$J51)</f>
        <v>127.47917475728157</v>
      </c>
      <c r="M101" s="42">
        <f>(L101/MAX($J$7:$J51)) - $J55</f>
        <v>-0.77829708737864078</v>
      </c>
      <c r="N101" s="42">
        <f t="shared" si="6"/>
        <v>0.60574635622207562</v>
      </c>
      <c r="O101" s="43">
        <f t="shared" si="7"/>
        <v>-6.7678007598142673E-2</v>
      </c>
      <c r="P101" s="43">
        <f t="shared" si="8"/>
        <v>-5.8406047549637692E-5</v>
      </c>
      <c r="Q101" s="43">
        <f t="shared" si="9"/>
        <v>-4.3804535662228267E-5</v>
      </c>
      <c r="R101" s="43">
        <f t="shared" si="10"/>
        <v>-2.910081319160698E-2</v>
      </c>
      <c r="S101" s="43">
        <f t="shared" si="11"/>
        <v>-1.6645723551646742E-3</v>
      </c>
      <c r="T101" s="43">
        <f t="shared" si="12"/>
        <v>-6.7678007598142673E-2</v>
      </c>
      <c r="U101" s="43">
        <f t="shared" si="13"/>
        <v>-2.8764978418196561E-3</v>
      </c>
      <c r="V101" s="43">
        <f t="shared" si="14"/>
        <v>-4.3994355316764593E-2</v>
      </c>
      <c r="W101" s="44">
        <f t="shared" si="15"/>
        <v>-4.9645140417192039E-6</v>
      </c>
    </row>
    <row r="102" spans="11:24" ht="21" x14ac:dyDescent="0.4">
      <c r="K102" s="1"/>
      <c r="L102" s="30"/>
      <c r="M102" s="42"/>
      <c r="N102" s="42"/>
      <c r="O102" s="42"/>
      <c r="P102" s="22"/>
      <c r="Q102" s="22"/>
      <c r="R102" s="22"/>
      <c r="S102" s="22"/>
      <c r="T102" s="22"/>
      <c r="U102" s="22"/>
      <c r="V102" s="22"/>
      <c r="W102" s="29"/>
    </row>
    <row r="103" spans="11:24" ht="21" x14ac:dyDescent="0.4">
      <c r="L103" s="31" t="s">
        <v>31</v>
      </c>
      <c r="M103" s="22"/>
      <c r="N103" s="8" t="s">
        <v>23</v>
      </c>
      <c r="O103" s="22"/>
      <c r="P103" s="45" t="s">
        <v>26</v>
      </c>
      <c r="Q103" s="22"/>
      <c r="R103" s="22"/>
      <c r="S103" s="22"/>
      <c r="T103" s="22"/>
      <c r="U103" s="22"/>
      <c r="V103" s="22"/>
      <c r="W103" s="29"/>
    </row>
    <row r="104" spans="11:24" ht="21" x14ac:dyDescent="0.4">
      <c r="L104" s="46">
        <f>1 - ABS(SUM(M79:M101)) / 23</f>
        <v>0.7979560381159414</v>
      </c>
      <c r="M104" s="38"/>
      <c r="N104" s="47">
        <f>GEOMEAN(N79:N101)</f>
        <v>2.465356033912857E-2</v>
      </c>
      <c r="O104" s="38"/>
      <c r="P104" s="48">
        <f t="shared" ref="P104:W104" si="16">SUM(P79:P101)</f>
        <v>-4.6406854857837949E-4</v>
      </c>
      <c r="Q104" s="48">
        <f t="shared" si="16"/>
        <v>-3.97628709957967E-4</v>
      </c>
      <c r="R104" s="48">
        <f t="shared" si="16"/>
        <v>-0.33586674890798179</v>
      </c>
      <c r="S104" s="48">
        <f t="shared" si="16"/>
        <v>-1.6552084924816308E-2</v>
      </c>
      <c r="T104" s="48">
        <f t="shared" si="16"/>
        <v>-0.26494557914097533</v>
      </c>
      <c r="U104" s="48">
        <f t="shared" si="16"/>
        <v>-1.1824335702833399E-2</v>
      </c>
      <c r="V104" s="48">
        <f t="shared" si="16"/>
        <v>-0.30536257442612841</v>
      </c>
      <c r="W104" s="49">
        <f t="shared" si="16"/>
        <v>-5.1962558906115408E-5</v>
      </c>
    </row>
    <row r="105" spans="11:24" ht="21" x14ac:dyDescent="0.4">
      <c r="L105" s="22"/>
      <c r="M105" s="22"/>
      <c r="N105" s="22"/>
      <c r="O105" s="22"/>
      <c r="P105" s="22"/>
      <c r="Q105" s="22"/>
      <c r="R105" s="22"/>
      <c r="S105" s="22"/>
      <c r="T105" s="22"/>
      <c r="U105" s="42"/>
      <c r="V105" s="42"/>
      <c r="W105" s="42"/>
    </row>
    <row r="106" spans="11:24" ht="21" x14ac:dyDescent="0.3">
      <c r="L106" s="57" t="s">
        <v>28</v>
      </c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9"/>
      <c r="X106" s="3"/>
    </row>
    <row r="107" spans="11:24" ht="21" x14ac:dyDescent="0.4">
      <c r="L107" s="30"/>
      <c r="M107" s="22"/>
      <c r="N107" s="8" t="s">
        <v>11</v>
      </c>
      <c r="O107" s="8" t="s">
        <v>12</v>
      </c>
      <c r="P107" s="8" t="s">
        <v>13</v>
      </c>
      <c r="Q107" s="8" t="s">
        <v>14</v>
      </c>
      <c r="R107" s="8" t="s">
        <v>15</v>
      </c>
      <c r="S107" s="8" t="s">
        <v>16</v>
      </c>
      <c r="T107" s="8" t="s">
        <v>17</v>
      </c>
      <c r="U107" s="8" t="s">
        <v>18</v>
      </c>
      <c r="V107" s="22"/>
      <c r="W107" s="29"/>
      <c r="X107" s="3"/>
    </row>
    <row r="108" spans="11:24" ht="21" x14ac:dyDescent="0.4">
      <c r="L108" s="30"/>
      <c r="M108" s="22"/>
      <c r="N108" s="50">
        <f t="shared" ref="N108:U108" si="17">N76 - (P104*$M$5)</f>
        <v>0.21001113764516588</v>
      </c>
      <c r="O108" s="50">
        <f t="shared" si="17"/>
        <v>0.190009543089039</v>
      </c>
      <c r="P108" s="50">
        <f t="shared" si="17"/>
        <v>0.13806080197379156</v>
      </c>
      <c r="Q108" s="50">
        <f t="shared" si="17"/>
        <v>5.3972500381955918E-3</v>
      </c>
      <c r="R108" s="50">
        <f t="shared" si="17"/>
        <v>2.1358693899383406E-2</v>
      </c>
      <c r="S108" s="50">
        <f t="shared" si="17"/>
        <v>2.0283784056868003E-2</v>
      </c>
      <c r="T108" s="50">
        <f t="shared" si="17"/>
        <v>0.23732870178622709</v>
      </c>
      <c r="U108" s="50">
        <f t="shared" si="17"/>
        <v>0.20000124710141376</v>
      </c>
      <c r="V108" s="22"/>
      <c r="W108" s="29"/>
      <c r="X108" s="3"/>
    </row>
    <row r="109" spans="11:24" ht="21" x14ac:dyDescent="0.4">
      <c r="L109" s="30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9"/>
    </row>
    <row r="110" spans="11:24" ht="21" x14ac:dyDescent="0.4">
      <c r="L110" s="40" t="s">
        <v>21</v>
      </c>
      <c r="M110" s="8" t="s">
        <v>22</v>
      </c>
      <c r="N110" s="8" t="s">
        <v>27</v>
      </c>
      <c r="O110" s="8" t="s">
        <v>24</v>
      </c>
      <c r="P110" s="22"/>
      <c r="Q110" s="22"/>
      <c r="R110" s="22"/>
      <c r="S110" s="22"/>
      <c r="T110" s="22"/>
      <c r="U110" s="22"/>
      <c r="V110" s="22"/>
      <c r="W110" s="29"/>
    </row>
    <row r="111" spans="11:24" ht="21" x14ac:dyDescent="0.4">
      <c r="L111" s="41">
        <f>($B33 * $N$108 + $C33 * $O$108 + $D33 * $P$108 + $E33 * $Q$108 + $F33 * $R$108 + $G33 * $S$108 + $H33 * $T$108 + $I33 * $U$108) * MAX($J$7:$J29)</f>
        <v>128.07340216743319</v>
      </c>
      <c r="M111" s="42">
        <f>(L111/MAX($J$7:$J29)) - $J33</f>
        <v>0.10969287333466642</v>
      </c>
      <c r="N111" s="42">
        <f t="shared" ref="N111:N133" si="18">M111*M111</f>
        <v>1.2032526460415171E-2</v>
      </c>
      <c r="O111" s="43">
        <f t="shared" ref="O111:O133" si="19">2*M111/23</f>
        <v>9.5385107247536009E-3</v>
      </c>
      <c r="P111" s="43">
        <f t="shared" ref="P111:P133" si="20">$O111*B33</f>
        <v>4.6688745593507598E-6</v>
      </c>
      <c r="Q111" s="43">
        <f t="shared" ref="Q111:Q133" si="21">$O111*C33</f>
        <v>4.6688745593507598E-6</v>
      </c>
      <c r="R111" s="43">
        <f t="shared" ref="R111:R133" si="22">$O111*D33</f>
        <v>9.0436100214624209E-3</v>
      </c>
      <c r="S111" s="43">
        <f t="shared" ref="S111:S133" si="23">$O111*E33</f>
        <v>1.4006623678052276E-4</v>
      </c>
      <c r="T111" s="43">
        <f t="shared" ref="T111:T133" si="24">$O111*F33</f>
        <v>9.5385107247536009E-3</v>
      </c>
      <c r="U111" s="43">
        <f t="shared" ref="U111:U133" si="25">$O111*G33</f>
        <v>2.2410597884883643E-4</v>
      </c>
      <c r="V111" s="43">
        <f t="shared" ref="V111:V133" si="26">$O111*H33</f>
        <v>2.8013247356104554E-3</v>
      </c>
      <c r="W111" s="44">
        <f t="shared" ref="W111:W133" si="27">$O111*I33</f>
        <v>1.35397362221172E-6</v>
      </c>
    </row>
    <row r="112" spans="11:24" ht="21" x14ac:dyDescent="0.4">
      <c r="L112" s="41">
        <f>($B34 * $N$108 + $C34 * $O$108 + $D34 * $P$108 + $E34 * $Q$108 + $F34 * $R$108 + $G34 * $S$108 + $H34 * $T$108 + $I34 * $U$108) * MAX($J$7:$J30)</f>
        <v>171.68820079064474</v>
      </c>
      <c r="M112" s="42">
        <f>(L112/MAX($J$7:$J30)) - $J34</f>
        <v>0.15076208833155605</v>
      </c>
      <c r="N112" s="42">
        <f t="shared" si="18"/>
        <v>2.2729207278091908E-2</v>
      </c>
      <c r="O112" s="43">
        <f t="shared" si="19"/>
        <v>1.3109746811439657E-2</v>
      </c>
      <c r="P112" s="43">
        <f t="shared" si="20"/>
        <v>1.3529150476201915E-5</v>
      </c>
      <c r="Q112" s="43">
        <f t="shared" si="21"/>
        <v>6.7645752381009576E-6</v>
      </c>
      <c r="R112" s="43">
        <f t="shared" si="22"/>
        <v>1.3109746811439657E-2</v>
      </c>
      <c r="S112" s="43">
        <f t="shared" si="23"/>
        <v>3.9234536380985556E-4</v>
      </c>
      <c r="T112" s="43">
        <f t="shared" si="24"/>
        <v>7.150156026672713E-3</v>
      </c>
      <c r="U112" s="43">
        <f t="shared" si="25"/>
        <v>1.2176235428581724E-4</v>
      </c>
      <c r="V112" s="43">
        <f t="shared" si="26"/>
        <v>8.1851360381021594E-3</v>
      </c>
      <c r="W112" s="44">
        <f t="shared" si="27"/>
        <v>2.3676013333353353E-6</v>
      </c>
    </row>
    <row r="113" spans="12:23" ht="21" x14ac:dyDescent="0.4">
      <c r="L113" s="41">
        <f>($B35 * $N$108 + $C35 * $O$108 + $D35 * $P$108 + $E35 * $Q$108 + $F35 * $R$108 + $G35 * $S$108 + $H35 * $T$108 + $I35 * $U$108) * MAX($J$7:$J31)</f>
        <v>154.90751409871939</v>
      </c>
      <c r="M113" s="42">
        <f>(L113/MAX($J$7:$J31)) - $J35</f>
        <v>2.5926111476033714E-2</v>
      </c>
      <c r="N113" s="42">
        <f t="shared" si="18"/>
        <v>6.7216325626772702E-4</v>
      </c>
      <c r="O113" s="43">
        <f t="shared" si="19"/>
        <v>2.2544444761768449E-3</v>
      </c>
      <c r="P113" s="43">
        <f t="shared" si="20"/>
        <v>1.161486077370863E-6</v>
      </c>
      <c r="Q113" s="43">
        <f t="shared" si="21"/>
        <v>1.161486077370863E-6</v>
      </c>
      <c r="R113" s="43">
        <f t="shared" si="22"/>
        <v>2.2393451571710238E-3</v>
      </c>
      <c r="S113" s="43">
        <f t="shared" si="23"/>
        <v>7.549659502910609E-5</v>
      </c>
      <c r="T113" s="43">
        <f t="shared" si="24"/>
        <v>2.2544444761768449E-3</v>
      </c>
      <c r="U113" s="43">
        <f t="shared" si="25"/>
        <v>5.2266873481688832E-5</v>
      </c>
      <c r="V113" s="43">
        <f t="shared" si="26"/>
        <v>1.0453374696337767E-3</v>
      </c>
      <c r="W113" s="44">
        <f t="shared" si="27"/>
        <v>9.2870890897215688E-8</v>
      </c>
    </row>
    <row r="114" spans="12:23" ht="21" x14ac:dyDescent="0.4">
      <c r="L114" s="41">
        <f>($B36 * $N$108 + $C36 * $O$108 + $D36 * $P$108 + $E36 * $Q$108 + $F36 * $R$108 + $G36 * $S$108 + $H36 * $T$108 + $I36 * $U$108) * MAX($J$7:$J32)</f>
        <v>139.48105312312151</v>
      </c>
      <c r="M114" s="42">
        <f>(L114/MAX($J$7:$J32)) - $J36</f>
        <v>-3.551121195978868E-2</v>
      </c>
      <c r="N114" s="42">
        <f t="shared" si="18"/>
        <v>1.2610461748530386E-3</v>
      </c>
      <c r="O114" s="43">
        <f t="shared" si="19"/>
        <v>-3.0879314747642331E-3</v>
      </c>
      <c r="P114" s="43">
        <f t="shared" si="20"/>
        <v>-1.5892596370376908E-6</v>
      </c>
      <c r="Q114" s="43">
        <f t="shared" si="21"/>
        <v>-1.5892596370376908E-6</v>
      </c>
      <c r="R114" s="43">
        <f t="shared" si="22"/>
        <v>-3.0879314747642331E-3</v>
      </c>
      <c r="S114" s="43">
        <f t="shared" si="23"/>
        <v>-1.8117559862229675E-4</v>
      </c>
      <c r="T114" s="43">
        <f t="shared" si="24"/>
        <v>-2.223374232215729E-3</v>
      </c>
      <c r="U114" s="43">
        <f t="shared" si="25"/>
        <v>-1.366763287852414E-4</v>
      </c>
      <c r="V114" s="43">
        <f t="shared" si="26"/>
        <v>-1.1410884193930619E-3</v>
      </c>
      <c r="W114" s="44">
        <f t="shared" si="27"/>
        <v>-2.383889455556536E-7</v>
      </c>
    </row>
    <row r="115" spans="12:23" ht="21" x14ac:dyDescent="0.4">
      <c r="L115" s="41">
        <f>($B37 * $N$108 + $C37 * $O$108 + $D37 * $P$108 + $E37 * $Q$108 + $F37 * $R$108 + $G37 * $S$108 + $H37 * $T$108 + $I37 * $U$108) * MAX($J$7:$J33)</f>
        <v>143.38520493328795</v>
      </c>
      <c r="M115" s="42">
        <f>(L115/MAX($J$7:$J33)) - $J37</f>
        <v>-2.8895295768194856E-2</v>
      </c>
      <c r="N115" s="42">
        <f t="shared" si="18"/>
        <v>8.3493811753145952E-4</v>
      </c>
      <c r="O115" s="43">
        <f t="shared" si="19"/>
        <v>-2.5126344146256395E-3</v>
      </c>
      <c r="P115" s="43">
        <f t="shared" si="20"/>
        <v>-2.5341749012865755E-6</v>
      </c>
      <c r="Q115" s="43">
        <f t="shared" si="21"/>
        <v>-1.2670874506432878E-6</v>
      </c>
      <c r="R115" s="43">
        <f t="shared" si="22"/>
        <v>-2.5126344146256395E-3</v>
      </c>
      <c r="S115" s="43">
        <f t="shared" si="23"/>
        <v>-1.9259729249777974E-4</v>
      </c>
      <c r="T115" s="43">
        <f t="shared" si="24"/>
        <v>-5.5245012848047345E-4</v>
      </c>
      <c r="U115" s="43">
        <f t="shared" si="25"/>
        <v>-8.8696121545030126E-6</v>
      </c>
      <c r="V115" s="43">
        <f t="shared" si="26"/>
        <v>-1.1201053063686665E-3</v>
      </c>
      <c r="W115" s="44">
        <f t="shared" si="27"/>
        <v>-2.1539904894429626E-7</v>
      </c>
    </row>
    <row r="116" spans="12:23" ht="21" x14ac:dyDescent="0.4">
      <c r="L116" s="41">
        <f>($B38 * $N$108 + $C38 * $O$108 + $D38 * $P$108 + $E38 * $Q$108 + $F38 * $R$108 + $G38 * $S$108 + $H38 * $T$108 + $I38 * $U$108) * MAX($J$7:$J34)</f>
        <v>150.07357581587019</v>
      </c>
      <c r="M116" s="42">
        <f>(L116/MAX($J$7:$J34)) - $J38</f>
        <v>-5.0306824668051864E-2</v>
      </c>
      <c r="N116" s="42">
        <f t="shared" si="18"/>
        <v>2.5307766081821116E-3</v>
      </c>
      <c r="O116" s="43">
        <f t="shared" si="19"/>
        <v>-4.3745064928740751E-3</v>
      </c>
      <c r="P116" s="43">
        <f t="shared" si="20"/>
        <v>-4.4097847710424139E-6</v>
      </c>
      <c r="Q116" s="43">
        <f t="shared" si="21"/>
        <v>-2.204892385521207E-6</v>
      </c>
      <c r="R116" s="43">
        <f t="shared" si="22"/>
        <v>-4.3745064928740751E-3</v>
      </c>
      <c r="S116" s="43">
        <f t="shared" si="23"/>
        <v>-1.3008865074575122E-4</v>
      </c>
      <c r="T116" s="43">
        <f t="shared" si="24"/>
        <v>-1.8036019713563475E-3</v>
      </c>
      <c r="U116" s="43">
        <f t="shared" si="25"/>
        <v>-1.0583483450501795E-4</v>
      </c>
      <c r="V116" s="43">
        <f t="shared" si="26"/>
        <v>-2.0858281967030619E-3</v>
      </c>
      <c r="W116" s="44">
        <f t="shared" si="27"/>
        <v>-2.2048923855212072E-7</v>
      </c>
    </row>
    <row r="117" spans="12:23" ht="21" x14ac:dyDescent="0.4">
      <c r="L117" s="41">
        <f>($B39 * $N$108 + $C39 * $O$108 + $D39 * $P$108 + $E39 * $Q$108 + $F39 * $R$108 + $G39 * $S$108 + $H39 * $T$108 + $I39 * $U$108) * MAX($J$7:$J35)</f>
        <v>146.92340949629693</v>
      </c>
      <c r="M117" s="42">
        <f>(L117/MAX($J$7:$J35)) - $J39</f>
        <v>-0.12535059218035316</v>
      </c>
      <c r="N117" s="42">
        <f t="shared" si="18"/>
        <v>1.5712770959965216E-2</v>
      </c>
      <c r="O117" s="43">
        <f t="shared" si="19"/>
        <v>-1.0900051493943753E-2</v>
      </c>
      <c r="P117" s="43">
        <f t="shared" si="20"/>
        <v>-1.3636428057477589E-5</v>
      </c>
      <c r="Q117" s="43">
        <f t="shared" si="21"/>
        <v>-9.0909520383183918E-6</v>
      </c>
      <c r="R117" s="43">
        <f t="shared" si="22"/>
        <v>-8.8545872853221155E-3</v>
      </c>
      <c r="S117" s="43">
        <f t="shared" si="23"/>
        <v>-3.1818332134114373E-5</v>
      </c>
      <c r="T117" s="43">
        <f t="shared" si="24"/>
        <v>-1.0900051493943753E-2</v>
      </c>
      <c r="U117" s="43">
        <f t="shared" si="25"/>
        <v>-7.0000330695051626E-4</v>
      </c>
      <c r="V117" s="43">
        <f t="shared" si="26"/>
        <v>-5.5227533632784239E-3</v>
      </c>
      <c r="W117" s="44">
        <f t="shared" si="27"/>
        <v>-1.0908725046898586E-6</v>
      </c>
    </row>
    <row r="118" spans="12:23" ht="21" x14ac:dyDescent="0.4">
      <c r="L118" s="41">
        <f>($B40 * $N$108 + $C40 * $O$108 + $D40 * $P$108 + $E40 * $Q$108 + $F40 * $R$108 + $G40 * $S$108 + $H40 * $T$108 + $I40 * $U$108) * MAX($J$7:$J36)</f>
        <v>175.25819647143018</v>
      </c>
      <c r="M118" s="42">
        <f>(L118/MAX($J$7:$J36)) - $J40</f>
        <v>-7.781183222359972E-2</v>
      </c>
      <c r="N118" s="42">
        <f t="shared" si="18"/>
        <v>6.0546812339936319E-3</v>
      </c>
      <c r="O118" s="43">
        <f t="shared" si="19"/>
        <v>-6.7662462803130194E-3</v>
      </c>
      <c r="P118" s="43">
        <f t="shared" si="20"/>
        <v>-6.957579722686909E-6</v>
      </c>
      <c r="Q118" s="43">
        <f t="shared" si="21"/>
        <v>-3.4787898613434545E-6</v>
      </c>
      <c r="R118" s="43">
        <f t="shared" si="22"/>
        <v>-6.7662462803130194E-3</v>
      </c>
      <c r="S118" s="43">
        <f t="shared" si="23"/>
        <v>-1.4263038431508167E-4</v>
      </c>
      <c r="T118" s="43">
        <f t="shared" si="24"/>
        <v>-2.1568497140329419E-3</v>
      </c>
      <c r="U118" s="43">
        <f t="shared" si="25"/>
        <v>-4.8703058058808369E-5</v>
      </c>
      <c r="V118" s="43">
        <f t="shared" si="26"/>
        <v>-4.5398207690532082E-3</v>
      </c>
      <c r="W118" s="44">
        <f t="shared" si="27"/>
        <v>-4.000608340544973E-6</v>
      </c>
    </row>
    <row r="119" spans="12:23" ht="21" x14ac:dyDescent="0.4">
      <c r="L119" s="41">
        <f>($B41 * $N$108 + $C41 * $O$108 + $D41 * $P$108 + $E41 * $Q$108 + $F41 * $R$108 + $G41 * $S$108 + $H41 * $T$108 + $I41 * $U$108) * MAX($J$7:$J37)</f>
        <v>206.69150245593201</v>
      </c>
      <c r="M119" s="42">
        <f>(L119/MAX($J$7:$J37)) - $J41</f>
        <v>-8.7493039207074741E-2</v>
      </c>
      <c r="N119" s="42">
        <f t="shared" si="18"/>
        <v>7.6550319096907182E-3</v>
      </c>
      <c r="O119" s="43">
        <f t="shared" si="19"/>
        <v>-7.6080903658325861E-3</v>
      </c>
      <c r="P119" s="43">
        <f t="shared" si="20"/>
        <v>-7.5815549235999861E-6</v>
      </c>
      <c r="Q119" s="43">
        <f t="shared" si="21"/>
        <v>-3.790777461799993E-6</v>
      </c>
      <c r="R119" s="43">
        <f t="shared" si="22"/>
        <v>-7.6080903658325861E-3</v>
      </c>
      <c r="S119" s="43">
        <f t="shared" si="23"/>
        <v>-6.0273361642619887E-4</v>
      </c>
      <c r="T119" s="43">
        <f t="shared" si="24"/>
        <v>-2.7331505499577952E-3</v>
      </c>
      <c r="U119" s="43">
        <f t="shared" si="25"/>
        <v>-2.2744664770799959E-5</v>
      </c>
      <c r="V119" s="43">
        <f t="shared" si="26"/>
        <v>-6.8233994312399881E-3</v>
      </c>
      <c r="W119" s="44">
        <f t="shared" si="27"/>
        <v>-3.2979763917659935E-6</v>
      </c>
    </row>
    <row r="120" spans="12:23" ht="21" x14ac:dyDescent="0.4">
      <c r="L120" s="41">
        <f>($B42 * $N$108 + $C42 * $O$108 + $D42 * $P$108 + $E42 * $Q$108 + $F42 * $R$108 + $G42 * $S$108 + $H42 * $T$108 + $I42 * $U$108) * MAX($J$7:$J38)</f>
        <v>184.38184667607817</v>
      </c>
      <c r="M120" s="42">
        <f>(L120/MAX($J$7:$J38)) - $J42</f>
        <v>-0.14716200578073363</v>
      </c>
      <c r="N120" s="42">
        <f t="shared" si="18"/>
        <v>2.1656655945408679E-2</v>
      </c>
      <c r="O120" s="43">
        <f t="shared" si="19"/>
        <v>-1.2796696154846403E-2</v>
      </c>
      <c r="P120" s="43">
        <f t="shared" si="20"/>
        <v>-1.7085041595255543E-5</v>
      </c>
      <c r="Q120" s="43">
        <f t="shared" si="21"/>
        <v>-1.1390027730170363E-5</v>
      </c>
      <c r="R120" s="43">
        <f t="shared" si="22"/>
        <v>-1.1509623021337153E-2</v>
      </c>
      <c r="S120" s="43">
        <f t="shared" si="23"/>
        <v>-1.7085041595255543E-5</v>
      </c>
      <c r="T120" s="43">
        <f t="shared" si="24"/>
        <v>-1.2796696154846403E-2</v>
      </c>
      <c r="U120" s="43">
        <f t="shared" si="25"/>
        <v>-5.8089141423868854E-4</v>
      </c>
      <c r="V120" s="43">
        <f t="shared" si="26"/>
        <v>-9.3682978080651229E-3</v>
      </c>
      <c r="W120" s="44">
        <f t="shared" si="27"/>
        <v>-4.9602577144474692E-7</v>
      </c>
    </row>
    <row r="121" spans="12:23" ht="21" x14ac:dyDescent="0.4">
      <c r="L121" s="41">
        <f>($B43 * $N$108 + $C43 * $O$108 + $D43 * $P$108 + $E43 * $Q$108 + $F43 * $R$108 + $G43 * $S$108 + $H43 * $T$108 + $I43 * $U$108) * MAX($J$7:$J39)</f>
        <v>156.346694011404</v>
      </c>
      <c r="M121" s="42">
        <f>(L121/MAX($J$7:$J39)) - $J43</f>
        <v>-0.19713618432799307</v>
      </c>
      <c r="N121" s="42">
        <f t="shared" si="18"/>
        <v>3.8862675171400463E-2</v>
      </c>
      <c r="O121" s="43">
        <f t="shared" si="19"/>
        <v>-1.7142276898086353E-2</v>
      </c>
      <c r="P121" s="43">
        <f t="shared" si="20"/>
        <v>-8.5369904870947979E-6</v>
      </c>
      <c r="Q121" s="43">
        <f t="shared" si="21"/>
        <v>-2.5610971461284392E-5</v>
      </c>
      <c r="R121" s="43">
        <f t="shared" si="22"/>
        <v>-1.7142276898086353E-2</v>
      </c>
      <c r="S121" s="43">
        <f t="shared" si="23"/>
        <v>-3.4147961948379192E-5</v>
      </c>
      <c r="T121" s="43">
        <f t="shared" si="24"/>
        <v>-8.4260096107625655E-3</v>
      </c>
      <c r="U121" s="43">
        <f t="shared" si="25"/>
        <v>-4.1831253386764508E-4</v>
      </c>
      <c r="V121" s="43">
        <f t="shared" si="26"/>
        <v>-8.8443221446302105E-3</v>
      </c>
      <c r="W121" s="44">
        <f t="shared" si="27"/>
        <v>-6.2557561145102369E-7</v>
      </c>
    </row>
    <row r="122" spans="12:23" ht="21" x14ac:dyDescent="0.4">
      <c r="L122" s="41">
        <f>($B44 * $N$108 + $C44 * $O$108 + $D44 * $P$108 + $E44 * $Q$108 + $F44 * $R$108 + $G44 * $S$108 + $H44 * $T$108 + $I44 * $U$108) * MAX($J$7:$J40)</f>
        <v>215.8594931464292</v>
      </c>
      <c r="M122" s="42">
        <f>(L122/MAX($J$7:$J40)) - $J44</f>
        <v>-9.4157403223601388E-2</v>
      </c>
      <c r="N122" s="42">
        <f t="shared" si="18"/>
        <v>8.8656165818118606E-3</v>
      </c>
      <c r="O122" s="43">
        <f t="shared" si="19"/>
        <v>-8.1876002803131648E-3</v>
      </c>
      <c r="P122" s="43">
        <f t="shared" si="20"/>
        <v>-1.6658393245805015E-5</v>
      </c>
      <c r="Q122" s="43">
        <f t="shared" si="21"/>
        <v>-1.2493794934353761E-5</v>
      </c>
      <c r="R122" s="43">
        <f t="shared" si="22"/>
        <v>-8.1876002803131648E-3</v>
      </c>
      <c r="S122" s="43">
        <f t="shared" si="23"/>
        <v>-4.5810581425963788E-5</v>
      </c>
      <c r="T122" s="43">
        <f t="shared" si="24"/>
        <v>-6.1552763043249527E-3</v>
      </c>
      <c r="U122" s="43">
        <f t="shared" si="25"/>
        <v>-1.3326714596644012E-4</v>
      </c>
      <c r="V122" s="43">
        <f t="shared" si="26"/>
        <v>-7.5962273200870867E-3</v>
      </c>
      <c r="W122" s="44">
        <f t="shared" si="27"/>
        <v>-1.0411495778628134E-6</v>
      </c>
    </row>
    <row r="123" spans="12:23" ht="21" x14ac:dyDescent="0.4">
      <c r="L123" s="41">
        <f>($B45 * $N$108 + $C45 * $O$108 + $D45 * $P$108 + $E45 * $Q$108 + $F45 * $R$108 + $G45 * $S$108 + $H45 * $T$108 + $I45 * $U$108) * MAX($J$7:$J41)</f>
        <v>214.30691783051947</v>
      </c>
      <c r="M123" s="42">
        <f>(L123/MAX($J$7:$J41)) - $J45</f>
        <v>-0.14885753420779224</v>
      </c>
      <c r="N123" s="42">
        <f t="shared" si="18"/>
        <v>2.2158565490424036E-2</v>
      </c>
      <c r="O123" s="43">
        <f t="shared" si="19"/>
        <v>-1.2944133409373238E-2</v>
      </c>
      <c r="P123" s="43">
        <f t="shared" si="20"/>
        <v>-1.9348480432545948E-5</v>
      </c>
      <c r="Q123" s="43">
        <f t="shared" si="21"/>
        <v>-1.9348480432545948E-5</v>
      </c>
      <c r="R123" s="43">
        <f t="shared" si="22"/>
        <v>-1.2944133409373238E-2</v>
      </c>
      <c r="S123" s="43">
        <f t="shared" si="23"/>
        <v>-6.9009580209413877E-4</v>
      </c>
      <c r="T123" s="43">
        <f t="shared" si="24"/>
        <v>-8.1650587425343892E-3</v>
      </c>
      <c r="U123" s="43">
        <f t="shared" si="25"/>
        <v>-3.6117163474085767E-4</v>
      </c>
      <c r="V123" s="43">
        <f t="shared" si="26"/>
        <v>-1.1983158881223456E-2</v>
      </c>
      <c r="W123" s="44">
        <f t="shared" si="27"/>
        <v>-8.3831570407924055E-7</v>
      </c>
    </row>
    <row r="124" spans="12:23" ht="21" x14ac:dyDescent="0.4">
      <c r="L124" s="41">
        <f>($B46 * $N$108 + $C46 * $O$108 + $D46 * $P$108 + $E46 * $Q$108 + $F46 * $R$108 + $G46 * $S$108 + $H46 * $T$108 + $I46 * $U$108) * MAX($J$7:$J42)</f>
        <v>186.25326016536533</v>
      </c>
      <c r="M124" s="42">
        <f>(L124/MAX($J$7:$J42)) - $J46</f>
        <v>-0.19782041710371245</v>
      </c>
      <c r="N124" s="42">
        <f t="shared" si="18"/>
        <v>3.913291742308677E-2</v>
      </c>
      <c r="O124" s="43">
        <f t="shared" si="19"/>
        <v>-1.7201775400322823E-2</v>
      </c>
      <c r="P124" s="43">
        <f t="shared" si="20"/>
        <v>-2.624889430364622E-5</v>
      </c>
      <c r="Q124" s="43">
        <f t="shared" si="21"/>
        <v>-1.7499262869097478E-5</v>
      </c>
      <c r="R124" s="43">
        <f t="shared" si="22"/>
        <v>-1.7201775400322823E-2</v>
      </c>
      <c r="S124" s="43">
        <f t="shared" si="23"/>
        <v>-1.8374226012552353E-4</v>
      </c>
      <c r="T124" s="43">
        <f t="shared" si="24"/>
        <v>-1.284445894591755E-2</v>
      </c>
      <c r="U124" s="43">
        <f t="shared" si="25"/>
        <v>-2.6248894303646219E-4</v>
      </c>
      <c r="V124" s="43">
        <f t="shared" si="26"/>
        <v>-1.2249484008368235E-2</v>
      </c>
      <c r="W124" s="44">
        <f t="shared" si="27"/>
        <v>-2.1874078586371847E-6</v>
      </c>
    </row>
    <row r="125" spans="12:23" ht="21" x14ac:dyDescent="0.4">
      <c r="L125" s="41">
        <f>($B47 * $N$108 + $C47 * $O$108 + $D47 * $P$108 + $E47 * $Q$108 + $F47 * $R$108 + $G47 * $S$108 + $H47 * $T$108 + $I47 * $U$108) * MAX($J$7:$J43)</f>
        <v>217.75883751670079</v>
      </c>
      <c r="M125" s="42">
        <f>(L125/MAX($J$7:$J43)) - $J47</f>
        <v>-0.19518463040573775</v>
      </c>
      <c r="N125" s="42">
        <f t="shared" si="18"/>
        <v>3.8097039946624445E-2</v>
      </c>
      <c r="O125" s="43">
        <f t="shared" si="19"/>
        <v>-1.6972576557020672E-2</v>
      </c>
      <c r="P125" s="43">
        <f t="shared" si="20"/>
        <v>-3.1300279496580307E-5</v>
      </c>
      <c r="Q125" s="43">
        <f t="shared" si="21"/>
        <v>-1.5650139748290154E-5</v>
      </c>
      <c r="R125" s="43">
        <f t="shared" si="22"/>
        <v>-1.575186565665404E-2</v>
      </c>
      <c r="S125" s="43">
        <f t="shared" si="23"/>
        <v>-7.8250698741450769E-6</v>
      </c>
      <c r="T125" s="43">
        <f t="shared" si="24"/>
        <v>-9.5387601765828493E-3</v>
      </c>
      <c r="U125" s="43">
        <f t="shared" si="25"/>
        <v>-5.5557996106430046E-4</v>
      </c>
      <c r="V125" s="43">
        <f t="shared" si="26"/>
        <v>-1.6972576557020672E-2</v>
      </c>
      <c r="W125" s="44">
        <f t="shared" si="27"/>
        <v>-1.5650139748290156E-6</v>
      </c>
    </row>
    <row r="126" spans="12:23" ht="21" x14ac:dyDescent="0.4">
      <c r="L126" s="41">
        <f>($B48 * $N$108 + $C48 * $O$108 + $D48 * $P$108 + $E48 * $Q$108 + $F48 * $R$108 + $G48 * $S$108 + $H48 * $T$108 + $I48 * $U$108) * MAX($J$7:$J44)</f>
        <v>176.6921513313988</v>
      </c>
      <c r="M126" s="42">
        <f>(L126/MAX($J$7:$J44)) - $J48</f>
        <v>-0.30123104116278465</v>
      </c>
      <c r="N126" s="42">
        <f t="shared" si="18"/>
        <v>9.0740140160015262E-2</v>
      </c>
      <c r="O126" s="43">
        <f t="shared" si="19"/>
        <v>-2.6194003579372578E-2</v>
      </c>
      <c r="P126" s="43">
        <f t="shared" si="20"/>
        <v>-6.4740493275760198E-6</v>
      </c>
      <c r="Q126" s="43">
        <f t="shared" si="21"/>
        <v>-1.9422147982728063E-5</v>
      </c>
      <c r="R126" s="43">
        <f t="shared" si="22"/>
        <v>-1.2682662632721423E-2</v>
      </c>
      <c r="S126" s="43">
        <f t="shared" si="23"/>
        <v>-3.2370246637880106E-5</v>
      </c>
      <c r="T126" s="43">
        <f t="shared" si="24"/>
        <v>-3.4830385382358985E-3</v>
      </c>
      <c r="U126" s="43">
        <f t="shared" si="25"/>
        <v>-7.1214542603336217E-5</v>
      </c>
      <c r="V126" s="43">
        <f t="shared" si="26"/>
        <v>-2.6194003579372578E-2</v>
      </c>
      <c r="W126" s="44">
        <f t="shared" si="27"/>
        <v>-2.7191007175819289E-6</v>
      </c>
    </row>
    <row r="127" spans="12:23" ht="21" x14ac:dyDescent="0.4">
      <c r="L127" s="41">
        <f>($B49 * $N$108 + $C49 * $O$108 + $D49 * $P$108 + $E49 * $Q$108 + $F49 * $R$108 + $G49 * $S$108 + $H49 * $T$108 + $I49 * $U$108) * MAX($J$7:$J45)</f>
        <v>177.13540777006787</v>
      </c>
      <c r="M127" s="42">
        <f>(L127/MAX($J$7:$J45)) - $J49</f>
        <v>-0.30063407344336024</v>
      </c>
      <c r="N127" s="42">
        <f t="shared" si="18"/>
        <v>9.0380846115147712E-2</v>
      </c>
      <c r="O127" s="43">
        <f t="shared" si="19"/>
        <v>-2.614209334290089E-2</v>
      </c>
      <c r="P127" s="43">
        <f t="shared" si="20"/>
        <v>-3.7063459370842472E-5</v>
      </c>
      <c r="Q127" s="43">
        <f t="shared" si="21"/>
        <v>-2.470897291389498E-5</v>
      </c>
      <c r="R127" s="43">
        <f t="shared" si="22"/>
        <v>-2.3745322970253079E-2</v>
      </c>
      <c r="S127" s="43">
        <f t="shared" si="23"/>
        <v>-7.4126918741684945E-5</v>
      </c>
      <c r="T127" s="43">
        <f t="shared" si="24"/>
        <v>-2.614209334290089E-2</v>
      </c>
      <c r="U127" s="43">
        <f t="shared" si="25"/>
        <v>-1.6802101581448589E-3</v>
      </c>
      <c r="V127" s="43">
        <f t="shared" si="26"/>
        <v>-1.7568079741779329E-2</v>
      </c>
      <c r="W127" s="44">
        <f t="shared" si="27"/>
        <v>-1.7295146559794721E-6</v>
      </c>
    </row>
    <row r="128" spans="12:23" ht="21" x14ac:dyDescent="0.4">
      <c r="L128" s="41">
        <f>($B50 * $N$108 + $C50 * $O$108 + $D50 * $P$108 + $E50 * $Q$108 + $F50 * $R$108 + $G50 * $S$108 + $H50 * $T$108 + $I50 * $U$108) * MAX($J$7:$J46)</f>
        <v>162.35036269462904</v>
      </c>
      <c r="M128" s="42">
        <f>(L128/MAX($J$7:$J46)) - $J50</f>
        <v>-0.32634719531368866</v>
      </c>
      <c r="N128" s="42">
        <f t="shared" si="18"/>
        <v>0.10650249188911086</v>
      </c>
      <c r="O128" s="43">
        <f t="shared" si="19"/>
        <v>-2.8378016983799013E-2</v>
      </c>
      <c r="P128" s="43">
        <f t="shared" si="20"/>
        <v>-1.4449092150610495E-5</v>
      </c>
      <c r="Q128" s="43">
        <f t="shared" si="21"/>
        <v>-1.4449092150610495E-5</v>
      </c>
      <c r="R128" s="43">
        <f t="shared" si="22"/>
        <v>-2.8378016983799013E-2</v>
      </c>
      <c r="S128" s="43">
        <f t="shared" si="23"/>
        <v>-2.2540583754952371E-3</v>
      </c>
      <c r="T128" s="43">
        <f t="shared" si="24"/>
        <v>-2.8753693379714885E-3</v>
      </c>
      <c r="U128" s="43">
        <f t="shared" si="25"/>
        <v>0</v>
      </c>
      <c r="V128" s="43">
        <f t="shared" si="26"/>
        <v>-1.6905437816214279E-2</v>
      </c>
      <c r="W128" s="44">
        <f t="shared" si="27"/>
        <v>-1.5460528601153234E-5</v>
      </c>
    </row>
    <row r="129" spans="12:23" ht="21" x14ac:dyDescent="0.4">
      <c r="L129" s="41">
        <f>($B51 * $N$108 + $C51 * $O$108 + $D51 * $P$108 + $E51 * $Q$108 + $F51 * $R$108 + $G51 * $S$108 + $H51 * $T$108 + $I51 * $U$108) * MAX($J$7:$J47)</f>
        <v>168.82562355421115</v>
      </c>
      <c r="M129" s="42">
        <f>(L129/MAX($J$7:$J47)) - $J51</f>
        <v>-0.33073804599267626</v>
      </c>
      <c r="N129" s="42">
        <f t="shared" si="18"/>
        <v>0.10938765506705364</v>
      </c>
      <c r="O129" s="43">
        <f t="shared" si="19"/>
        <v>-2.8759830086319674E-2</v>
      </c>
      <c r="P129" s="43">
        <f t="shared" si="20"/>
        <v>-2.8962568062758987E-5</v>
      </c>
      <c r="Q129" s="43">
        <f t="shared" si="21"/>
        <v>-2.8962568062758987E-5</v>
      </c>
      <c r="R129" s="43">
        <f t="shared" si="22"/>
        <v>-2.8759830086319674E-2</v>
      </c>
      <c r="S129" s="43">
        <f t="shared" si="23"/>
        <v>-4.3443852094138475E-3</v>
      </c>
      <c r="T129" s="43">
        <f t="shared" si="24"/>
        <v>-8.5149950104511408E-3</v>
      </c>
      <c r="U129" s="43">
        <f t="shared" si="25"/>
        <v>-2.317005445020719E-4</v>
      </c>
      <c r="V129" s="43">
        <f t="shared" si="26"/>
        <v>-1.7913348346816436E-2</v>
      </c>
      <c r="W129" s="44">
        <f t="shared" si="27"/>
        <v>-3.040870179867498E-6</v>
      </c>
    </row>
    <row r="130" spans="12:23" ht="21" x14ac:dyDescent="0.4">
      <c r="L130" s="41">
        <f>($B52 * $N$108 + $C52 * $O$108 + $D52 * $P$108 + $E52 * $Q$108 + $F52 * $R$108 + $G52 * $S$108 + $H52 * $T$108 + $I52 * $U$108) * MAX($J$7:$J48)</f>
        <v>219.82923994613333</v>
      </c>
      <c r="M130" s="42">
        <f>(L130/MAX($J$7:$J48)) - $J52</f>
        <v>-0.25247088705020293</v>
      </c>
      <c r="N130" s="42">
        <f t="shared" si="18"/>
        <v>6.3741548807916326E-2</v>
      </c>
      <c r="O130" s="43">
        <f t="shared" si="19"/>
        <v>-2.1953990178278517E-2</v>
      </c>
      <c r="P130" s="43">
        <f t="shared" si="20"/>
        <v>-4.1817124149101938E-5</v>
      </c>
      <c r="Q130" s="43">
        <f t="shared" si="21"/>
        <v>-2.0908562074550969E-5</v>
      </c>
      <c r="R130" s="43">
        <f t="shared" si="22"/>
        <v>-2.0626296486544529E-2</v>
      </c>
      <c r="S130" s="43">
        <f t="shared" si="23"/>
        <v>-3.5544555526736645E-4</v>
      </c>
      <c r="T130" s="43">
        <f t="shared" si="24"/>
        <v>-1.4541904922850199E-2</v>
      </c>
      <c r="U130" s="43">
        <f t="shared" si="25"/>
        <v>-4.7044264667739681E-4</v>
      </c>
      <c r="V130" s="43">
        <f t="shared" si="26"/>
        <v>-2.1953990178278517E-2</v>
      </c>
      <c r="W130" s="44">
        <f t="shared" si="27"/>
        <v>-2.3049337713956325E-6</v>
      </c>
    </row>
    <row r="131" spans="12:23" ht="21" x14ac:dyDescent="0.4">
      <c r="L131" s="41">
        <f>($B53 * $N$108 + $C53 * $O$108 + $D53 * $P$108 + $E53 * $Q$108 + $F53 * $R$108 + $G53 * $S$108 + $H53 * $T$108 + $I53 * $U$108) * MAX($J$7:$J49)</f>
        <v>172.57064930608638</v>
      </c>
      <c r="M131" s="42">
        <f>(L131/MAX($J$7:$J49)) - $J53</f>
        <v>-0.43900756642419753</v>
      </c>
      <c r="N131" s="42">
        <f t="shared" si="18"/>
        <v>0.19272764337769621</v>
      </c>
      <c r="O131" s="43">
        <f t="shared" si="19"/>
        <v>-3.8174570993408478E-2</v>
      </c>
      <c r="P131" s="43">
        <f t="shared" si="20"/>
        <v>-3.7834064413685307E-5</v>
      </c>
      <c r="Q131" s="43">
        <f t="shared" si="21"/>
        <v>-5.6751096620527964E-5</v>
      </c>
      <c r="R131" s="43">
        <f t="shared" si="22"/>
        <v>-3.8174570993408478E-2</v>
      </c>
      <c r="S131" s="43">
        <f t="shared" si="23"/>
        <v>-1.986288381718479E-3</v>
      </c>
      <c r="T131" s="43">
        <f t="shared" si="24"/>
        <v>-3.1440107527772494E-2</v>
      </c>
      <c r="U131" s="43">
        <f t="shared" si="25"/>
        <v>-1.2863581900653006E-3</v>
      </c>
      <c r="V131" s="43">
        <f t="shared" si="26"/>
        <v>-2.3003111163520669E-2</v>
      </c>
      <c r="W131" s="44">
        <f t="shared" si="27"/>
        <v>-1.450913787949066E-6</v>
      </c>
    </row>
    <row r="132" spans="12:23" ht="21" x14ac:dyDescent="0.4">
      <c r="L132" s="41">
        <f>($B54 * $N$108 + $C54 * $O$108 + $D54 * $P$108 + $E54 * $Q$108 + $F54 * $R$108 + $G54 * $S$108 + $H54 * $T$108 + $I54 * $U$108) * MAX($J$7:$J50)</f>
        <v>212.97977316536003</v>
      </c>
      <c r="M132" s="42">
        <f>(L132/MAX($J$7:$J50)) - $J54</f>
        <v>-0.45481778579937382</v>
      </c>
      <c r="N132" s="42">
        <f t="shared" si="18"/>
        <v>0.20685921827944509</v>
      </c>
      <c r="O132" s="43">
        <f t="shared" si="19"/>
        <v>-3.9549372678206421E-2</v>
      </c>
      <c r="P132" s="43">
        <f t="shared" si="20"/>
        <v>-6.5943097420936093E-5</v>
      </c>
      <c r="Q132" s="43">
        <f t="shared" si="21"/>
        <v>-4.945732306570207E-5</v>
      </c>
      <c r="R132" s="43">
        <f t="shared" si="22"/>
        <v>-3.2889119838691874E-2</v>
      </c>
      <c r="S132" s="43">
        <f t="shared" si="23"/>
        <v>-3.0828398044287623E-3</v>
      </c>
      <c r="T132" s="43">
        <f t="shared" si="24"/>
        <v>-3.0515168331538178E-2</v>
      </c>
      <c r="U132" s="43">
        <f t="shared" si="25"/>
        <v>-1.467233917615828E-3</v>
      </c>
      <c r="V132" s="43">
        <f t="shared" si="26"/>
        <v>-3.9549372678206421E-2</v>
      </c>
      <c r="W132" s="44">
        <f t="shared" si="27"/>
        <v>-3.8114837817162962E-6</v>
      </c>
    </row>
    <row r="133" spans="12:23" ht="21" x14ac:dyDescent="0.4">
      <c r="L133" s="41">
        <f>($B55 * $N$108 + $C55 * $O$108 + $D55 * $P$108 + $E55 * $Q$108 + $F55 * $R$108 + $G55 * $S$108 + $H55 * $T$108 + $I55 * $U$108) * MAX($J$7:$J51)</f>
        <v>135.88029923384465</v>
      </c>
      <c r="M133" s="42">
        <f>(L133/MAX($J$7:$J51)) - $J55</f>
        <v>-0.76368643611505282</v>
      </c>
      <c r="N133" s="42">
        <f t="shared" si="18"/>
        <v>0.58321697270611061</v>
      </c>
      <c r="O133" s="43">
        <f t="shared" si="19"/>
        <v>-6.6407516183917631E-2</v>
      </c>
      <c r="P133" s="43">
        <f t="shared" si="20"/>
        <v>-5.7309614829702378E-5</v>
      </c>
      <c r="Q133" s="43">
        <f t="shared" si="21"/>
        <v>-4.2982211122276782E-5</v>
      </c>
      <c r="R133" s="43">
        <f t="shared" si="22"/>
        <v>-2.855451558889921E-2</v>
      </c>
      <c r="S133" s="43">
        <f t="shared" si="23"/>
        <v>-1.6333240226465177E-3</v>
      </c>
      <c r="T133" s="43">
        <f t="shared" si="24"/>
        <v>-6.6407516183917631E-2</v>
      </c>
      <c r="U133" s="43">
        <f t="shared" si="25"/>
        <v>-2.8224985303628419E-3</v>
      </c>
      <c r="V133" s="43">
        <f t="shared" si="26"/>
        <v>-4.3168467370473321E-2</v>
      </c>
      <c r="W133" s="44">
        <f t="shared" si="27"/>
        <v>-4.8713172605247028E-6</v>
      </c>
    </row>
    <row r="134" spans="12:23" ht="21" x14ac:dyDescent="0.4">
      <c r="L134" s="30"/>
      <c r="M134" s="42"/>
      <c r="N134" s="42"/>
      <c r="O134" s="42"/>
      <c r="P134" s="22"/>
      <c r="Q134" s="22"/>
      <c r="R134" s="22"/>
      <c r="S134" s="22"/>
      <c r="T134" s="22"/>
      <c r="U134" s="22"/>
      <c r="V134" s="22"/>
      <c r="W134" s="29"/>
    </row>
    <row r="135" spans="12:23" ht="21" x14ac:dyDescent="0.4">
      <c r="L135" s="31" t="s">
        <v>31</v>
      </c>
      <c r="M135" s="22"/>
      <c r="N135" s="8" t="s">
        <v>23</v>
      </c>
      <c r="O135" s="22"/>
      <c r="P135" s="45" t="s">
        <v>26</v>
      </c>
      <c r="Q135" s="22"/>
      <c r="R135" s="22"/>
      <c r="S135" s="22"/>
      <c r="T135" s="22"/>
      <c r="U135" s="22"/>
      <c r="V135" s="22"/>
      <c r="W135" s="29"/>
    </row>
    <row r="136" spans="12:23" ht="21" x14ac:dyDescent="0.4">
      <c r="L136" s="46">
        <f>1 - ABS(SUM(M111:M133)) / 23</f>
        <v>0.81442439438192549</v>
      </c>
      <c r="M136" s="38"/>
      <c r="N136" s="47">
        <f>GEOMEAN(N111:N133)</f>
        <v>2.2488811873532737E-2</v>
      </c>
      <c r="O136" s="38"/>
      <c r="P136" s="48">
        <f t="shared" ref="P136:W136" si="28">SUM(P111:P133)</f>
        <v>-4.2638042018634917E-4</v>
      </c>
      <c r="Q136" s="48">
        <f t="shared" si="28"/>
        <v>-3.6846147412863386E-4</v>
      </c>
      <c r="R136" s="48">
        <f t="shared" si="28"/>
        <v>-0.30535890457038262</v>
      </c>
      <c r="S136" s="48">
        <f t="shared" si="28"/>
        <v>-1.5414680910534918E-2</v>
      </c>
      <c r="T136" s="48">
        <f t="shared" si="28"/>
        <v>-0.2432728199929905</v>
      </c>
      <c r="U136" s="48">
        <f t="shared" si="28"/>
        <v>-1.0966066761494574E-2</v>
      </c>
      <c r="V136" s="48">
        <f t="shared" si="28"/>
        <v>-0.28247107483674633</v>
      </c>
      <c r="W136" s="49">
        <f t="shared" si="28"/>
        <v>-4.7391439878080481E-5</v>
      </c>
    </row>
    <row r="137" spans="12:23" ht="21" x14ac:dyDescent="0.4"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2:23" ht="21" x14ac:dyDescent="0.3">
      <c r="L138" s="57" t="s">
        <v>29</v>
      </c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9"/>
    </row>
    <row r="139" spans="12:23" ht="21" x14ac:dyDescent="0.4">
      <c r="L139" s="30"/>
      <c r="M139" s="22"/>
      <c r="N139" s="8" t="s">
        <v>11</v>
      </c>
      <c r="O139" s="8" t="s">
        <v>12</v>
      </c>
      <c r="P139" s="8" t="s">
        <v>13</v>
      </c>
      <c r="Q139" s="8" t="s">
        <v>14</v>
      </c>
      <c r="R139" s="8" t="s">
        <v>15</v>
      </c>
      <c r="S139" s="8" t="s">
        <v>16</v>
      </c>
      <c r="T139" s="8" t="s">
        <v>17</v>
      </c>
      <c r="U139" s="8" t="s">
        <v>18</v>
      </c>
      <c r="V139" s="22"/>
      <c r="W139" s="29"/>
    </row>
    <row r="140" spans="12:23" ht="21" x14ac:dyDescent="0.4">
      <c r="L140" s="30"/>
      <c r="M140" s="22"/>
      <c r="N140" s="50">
        <f t="shared" ref="N140:U140" si="29">N108 - (P136*$M$5)</f>
        <v>0.21002137077525035</v>
      </c>
      <c r="O140" s="50">
        <f t="shared" si="29"/>
        <v>0.1900183861644181</v>
      </c>
      <c r="P140" s="50">
        <f t="shared" si="29"/>
        <v>0.14538941568348074</v>
      </c>
      <c r="Q140" s="50">
        <f t="shared" si="29"/>
        <v>5.7672023800484301E-3</v>
      </c>
      <c r="R140" s="50">
        <f t="shared" si="29"/>
        <v>2.719724157921518E-2</v>
      </c>
      <c r="S140" s="50">
        <f t="shared" si="29"/>
        <v>2.0546969659143873E-2</v>
      </c>
      <c r="T140" s="50">
        <f t="shared" si="29"/>
        <v>0.24410800758230899</v>
      </c>
      <c r="U140" s="50">
        <f t="shared" si="29"/>
        <v>0.20000238449597083</v>
      </c>
      <c r="V140" s="22"/>
      <c r="W140" s="29"/>
    </row>
    <row r="141" spans="12:23" ht="21" x14ac:dyDescent="0.4">
      <c r="L141" s="30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9"/>
    </row>
    <row r="142" spans="12:23" ht="21" x14ac:dyDescent="0.4">
      <c r="L142" s="40" t="s">
        <v>21</v>
      </c>
      <c r="M142" s="8" t="s">
        <v>22</v>
      </c>
      <c r="N142" s="8" t="s">
        <v>27</v>
      </c>
      <c r="O142" s="8" t="s">
        <v>24</v>
      </c>
      <c r="P142" s="22"/>
      <c r="Q142" s="22"/>
      <c r="R142" s="22"/>
      <c r="S142" s="22"/>
      <c r="T142" s="22"/>
      <c r="U142" s="22"/>
      <c r="V142" s="22"/>
      <c r="W142" s="29"/>
    </row>
    <row r="143" spans="12:23" ht="21" x14ac:dyDescent="0.4">
      <c r="L143" s="41">
        <f>($B33 * $N$140 + $C33 * $O$140 + $D33 * $P$140 + $E33 * $Q$140 + $F33 * $R$140 + $G33 * $S$140 + $H33 * $T$140 + $I33 * $U$140) * MAX($J$7:$J29)</f>
        <v>136.5773825474362</v>
      </c>
      <c r="M143" s="42">
        <f>(L143/MAX($J$7:$J29)) - $J33</f>
        <v>0.12448240443032384</v>
      </c>
      <c r="N143" s="42">
        <f t="shared" ref="N143:N165" si="30">M143*M143</f>
        <v>1.5495869012754708E-2</v>
      </c>
      <c r="O143" s="43">
        <f t="shared" ref="O143:O165" si="31">2*M143/23</f>
        <v>1.0824556906984681E-2</v>
      </c>
      <c r="P143" s="43">
        <f t="shared" ref="P143:P165" si="32">$O143*B33</f>
        <v>5.2983636353326877E-6</v>
      </c>
      <c r="Q143" s="43">
        <f t="shared" ref="Q143:Q165" si="33">$O143*C33</f>
        <v>5.2983636353326877E-6</v>
      </c>
      <c r="R143" s="43">
        <f t="shared" ref="R143:R165" si="34">$O143*D33</f>
        <v>1.0262930361639416E-2</v>
      </c>
      <c r="S143" s="43">
        <f t="shared" ref="S143:S165" si="35">$O143*E33</f>
        <v>1.5895090905998063E-4</v>
      </c>
      <c r="T143" s="43">
        <f t="shared" ref="T143:T165" si="36">$O143*F33</f>
        <v>1.0824556906984681E-2</v>
      </c>
      <c r="U143" s="43">
        <f t="shared" ref="U143:U165" si="37">$O143*G33</f>
        <v>2.5432145449596897E-4</v>
      </c>
      <c r="V143" s="43">
        <f t="shared" ref="V143:V165" si="38">$O143*H33</f>
        <v>3.1790181811996126E-3</v>
      </c>
      <c r="W143" s="44">
        <f t="shared" ref="W143:W165" si="39">$O143*I33</f>
        <v>1.5365254542464794E-6</v>
      </c>
    </row>
    <row r="144" spans="12:23" ht="21" x14ac:dyDescent="0.4">
      <c r="L144" s="41">
        <f>($B34 * $N$140 + $C34 * $O$140 + $D34 * $P$140 + $E34 * $Q$140 + $F34 * $R$140 + $G34 * $S$140 + $H34 * $T$140 + $I34 * $U$140) * MAX($J$7:$J30)</f>
        <v>180.17475650503016</v>
      </c>
      <c r="M144" s="42">
        <f>(L144/MAX($J$7:$J30)) - $J34</f>
        <v>0.16552131566092201</v>
      </c>
      <c r="N144" s="42">
        <f t="shared" si="30"/>
        <v>2.7397305938122587E-2</v>
      </c>
      <c r="O144" s="43">
        <f t="shared" si="31"/>
        <v>1.4393157883558437E-2</v>
      </c>
      <c r="P144" s="43">
        <f t="shared" si="32"/>
        <v>1.4853620106871451E-5</v>
      </c>
      <c r="Q144" s="43">
        <f t="shared" si="33"/>
        <v>7.4268100534357253E-6</v>
      </c>
      <c r="R144" s="43">
        <f t="shared" si="34"/>
        <v>1.4393157883558437E-2</v>
      </c>
      <c r="S144" s="43">
        <f t="shared" si="35"/>
        <v>4.3075498309927212E-4</v>
      </c>
      <c r="T144" s="43">
        <f t="shared" si="36"/>
        <v>7.8501382264815622E-3</v>
      </c>
      <c r="U144" s="43">
        <f t="shared" si="37"/>
        <v>1.3368258096184307E-4</v>
      </c>
      <c r="V144" s="43">
        <f t="shared" si="38"/>
        <v>8.9864401646572271E-3</v>
      </c>
      <c r="W144" s="44">
        <f t="shared" si="39"/>
        <v>2.5993835187025039E-6</v>
      </c>
    </row>
    <row r="145" spans="12:23" ht="21" x14ac:dyDescent="0.4">
      <c r="L145" s="41">
        <f>($B35 * $N$140 + $C35 * $O$140 + $D35 * $P$140 + $E35 * $Q$140 + $F35 * $R$140 + $G35 * $S$140 + $H35 * $T$140 + $I35 * $U$140) * MAX($J$7:$J31)</f>
        <v>164.26851200039323</v>
      </c>
      <c r="M145" s="42">
        <f>(L145/MAX($J$7:$J31)) - $J35</f>
        <v>4.2206107826770839E-2</v>
      </c>
      <c r="N145" s="42">
        <f t="shared" si="30"/>
        <v>1.7813555378850066E-3</v>
      </c>
      <c r="O145" s="43">
        <f t="shared" si="31"/>
        <v>3.6700963327626819E-3</v>
      </c>
      <c r="P145" s="43">
        <f t="shared" si="32"/>
        <v>1.8908275799910778E-6</v>
      </c>
      <c r="Q145" s="43">
        <f t="shared" si="33"/>
        <v>1.8908275799910778E-6</v>
      </c>
      <c r="R145" s="43">
        <f t="shared" si="34"/>
        <v>3.645515574222798E-3</v>
      </c>
      <c r="S145" s="43">
        <f t="shared" si="35"/>
        <v>1.2290379269942005E-4</v>
      </c>
      <c r="T145" s="43">
        <f t="shared" si="36"/>
        <v>3.6700963327626819E-3</v>
      </c>
      <c r="U145" s="43">
        <f t="shared" si="37"/>
        <v>8.5087241099598504E-5</v>
      </c>
      <c r="V145" s="43">
        <f t="shared" si="38"/>
        <v>1.70174482199197E-3</v>
      </c>
      <c r="W145" s="44">
        <f t="shared" si="39"/>
        <v>1.511880730282122E-7</v>
      </c>
    </row>
    <row r="146" spans="12:23" ht="21" x14ac:dyDescent="0.4">
      <c r="L146" s="41">
        <f>($B36 * $N$140 + $C36 * $O$140 + $D36 * $P$140 + $E36 * $Q$140 + $F36 * $R$140 + $G36 * $S$140 + $H36 * $T$140 + $I36 * $U$140) * MAX($J$7:$J32)</f>
        <v>147.57189025025895</v>
      </c>
      <c r="M146" s="42">
        <f>(L146/MAX($J$7:$J32)) - $J36</f>
        <v>-2.1440190869114917E-2</v>
      </c>
      <c r="N146" s="42">
        <f t="shared" si="30"/>
        <v>4.5968178450407865E-4</v>
      </c>
      <c r="O146" s="43">
        <f t="shared" si="31"/>
        <v>-1.8643644234012972E-3</v>
      </c>
      <c r="P146" s="43">
        <f t="shared" si="32"/>
        <v>-9.5952878198728635E-7</v>
      </c>
      <c r="Q146" s="43">
        <f t="shared" si="33"/>
        <v>-9.5952878198728635E-7</v>
      </c>
      <c r="R146" s="43">
        <f t="shared" si="34"/>
        <v>-1.8643644234012972E-3</v>
      </c>
      <c r="S146" s="43">
        <f t="shared" si="35"/>
        <v>-1.0938628114655063E-4</v>
      </c>
      <c r="T146" s="43">
        <f t="shared" si="36"/>
        <v>-1.3423807660002134E-3</v>
      </c>
      <c r="U146" s="43">
        <f t="shared" si="37"/>
        <v>-8.2519475250906609E-5</v>
      </c>
      <c r="V146" s="43">
        <f t="shared" si="38"/>
        <v>-6.8894166546687159E-4</v>
      </c>
      <c r="W146" s="44">
        <f t="shared" si="39"/>
        <v>-1.4392931729809292E-7</v>
      </c>
    </row>
    <row r="147" spans="12:23" ht="21" x14ac:dyDescent="0.4">
      <c r="L147" s="41">
        <f>($B37 * $N$140 + $C37 * $O$140 + $D37 * $P$140 + $E37 * $Q$140 + $F37 * $R$140 + $G37 * $S$140 + $H37 * $T$140 + $I37 * $U$140) * MAX($J$7:$J33)</f>
        <v>150.09187347962427</v>
      </c>
      <c r="M147" s="42">
        <f>(L147/MAX($J$7:$J33)) - $J37</f>
        <v>-1.7231524383262142E-2</v>
      </c>
      <c r="N147" s="42">
        <f t="shared" si="30"/>
        <v>2.9692543257095775E-4</v>
      </c>
      <c r="O147" s="43">
        <f t="shared" si="31"/>
        <v>-1.4983934246314906E-3</v>
      </c>
      <c r="P147" s="43">
        <f t="shared" si="32"/>
        <v>-1.5112389557554117E-6</v>
      </c>
      <c r="Q147" s="43">
        <f t="shared" si="33"/>
        <v>-7.5561947787770586E-7</v>
      </c>
      <c r="R147" s="43">
        <f t="shared" si="34"/>
        <v>-1.4983934246314906E-3</v>
      </c>
      <c r="S147" s="43">
        <f t="shared" si="35"/>
        <v>-1.1485416063741127E-4</v>
      </c>
      <c r="T147" s="43">
        <f t="shared" si="36"/>
        <v>-3.2945009235467974E-4</v>
      </c>
      <c r="U147" s="43">
        <f t="shared" si="37"/>
        <v>-5.2893363451439401E-6</v>
      </c>
      <c r="V147" s="43">
        <f t="shared" si="38"/>
        <v>-6.6796761844389191E-4</v>
      </c>
      <c r="W147" s="44">
        <f t="shared" si="39"/>
        <v>-1.2845184191194698E-7</v>
      </c>
    </row>
    <row r="148" spans="12:23" ht="21" x14ac:dyDescent="0.4">
      <c r="L148" s="41">
        <f>($B38 * $N$140 + $C38 * $O$140 + $D38 * $P$140 + $E38 * $Q$140 + $F38 * $R$140 + $G38 * $S$140 + $H38 * $T$140 + $I38 * $U$140) * MAX($J$7:$J34)</f>
        <v>157.54034914404019</v>
      </c>
      <c r="M148" s="42">
        <f>(L148/MAX($J$7:$J34)) - $J38</f>
        <v>-3.7321131923408357E-2</v>
      </c>
      <c r="N148" s="42">
        <f t="shared" si="30"/>
        <v>1.3928668880444505E-3</v>
      </c>
      <c r="O148" s="43">
        <f t="shared" si="31"/>
        <v>-3.2453158194268136E-3</v>
      </c>
      <c r="P148" s="43">
        <f t="shared" si="32"/>
        <v>-3.2714877211963848E-6</v>
      </c>
      <c r="Q148" s="43">
        <f t="shared" si="33"/>
        <v>-1.6357438605981924E-6</v>
      </c>
      <c r="R148" s="43">
        <f t="shared" si="34"/>
        <v>-3.2453158194268136E-3</v>
      </c>
      <c r="S148" s="43">
        <f t="shared" si="35"/>
        <v>-9.6508887775293347E-5</v>
      </c>
      <c r="T148" s="43">
        <f t="shared" si="36"/>
        <v>-1.3380384779693214E-3</v>
      </c>
      <c r="U148" s="43">
        <f t="shared" si="37"/>
        <v>-7.8515705308713238E-5</v>
      </c>
      <c r="V148" s="43">
        <f t="shared" si="38"/>
        <v>-1.5474136921258899E-3</v>
      </c>
      <c r="W148" s="44">
        <f t="shared" si="39"/>
        <v>-1.6357438605981924E-7</v>
      </c>
    </row>
    <row r="149" spans="12:23" ht="21" x14ac:dyDescent="0.4">
      <c r="L149" s="41">
        <f>($B39 * $N$140 + $C39 * $O$140 + $D39 * $P$140 + $E39 * $Q$140 + $F39 * $R$140 + $G39 * $S$140 + $H39 * $T$140 + $I39 * $U$140) * MAX($J$7:$J35)</f>
        <v>155.68916275661579</v>
      </c>
      <c r="M149" s="42">
        <f>(L149/MAX($J$7:$J35)) - $J39</f>
        <v>-0.11010580390153774</v>
      </c>
      <c r="N149" s="42">
        <f t="shared" si="30"/>
        <v>1.2123288052803882E-2</v>
      </c>
      <c r="O149" s="43">
        <f t="shared" si="31"/>
        <v>-9.5744177305684981E-3</v>
      </c>
      <c r="P149" s="43">
        <f t="shared" si="32"/>
        <v>-1.1978003833071514E-5</v>
      </c>
      <c r="Q149" s="43">
        <f t="shared" si="33"/>
        <v>-7.9853358887143429E-6</v>
      </c>
      <c r="R149" s="43">
        <f t="shared" si="34"/>
        <v>-7.7777171556077706E-3</v>
      </c>
      <c r="S149" s="43">
        <f t="shared" si="35"/>
        <v>-2.79486756105002E-5</v>
      </c>
      <c r="T149" s="43">
        <f t="shared" si="36"/>
        <v>-9.5744177305684981E-3</v>
      </c>
      <c r="U149" s="43">
        <f t="shared" si="37"/>
        <v>-6.1487086343100454E-4</v>
      </c>
      <c r="V149" s="43">
        <f t="shared" si="38"/>
        <v>-4.851091552393964E-3</v>
      </c>
      <c r="W149" s="44">
        <f t="shared" si="39"/>
        <v>-9.5820364302823412E-7</v>
      </c>
    </row>
    <row r="150" spans="12:23" ht="21" x14ac:dyDescent="0.4">
      <c r="L150" s="41">
        <f>($B40 * $N$140 + $C40 * $O$140 + $D40 * $P$140 + $E40 * $Q$140 + $F40 * $R$140 + $G40 * $S$140 + $H40 * $T$140 + $I40 * $U$140) * MAX($J$7:$J36)</f>
        <v>183.16331732885754</v>
      </c>
      <c r="M150" s="42">
        <f>(L150/MAX($J$7:$J36)) - $J40</f>
        <v>-6.4063795949812985E-2</v>
      </c>
      <c r="N150" s="42">
        <f t="shared" si="30"/>
        <v>4.1041699514992747E-3</v>
      </c>
      <c r="O150" s="43">
        <f t="shared" si="31"/>
        <v>-5.5707648652011292E-3</v>
      </c>
      <c r="P150" s="43">
        <f t="shared" si="32"/>
        <v>-5.7282929205152997E-6</v>
      </c>
      <c r="Q150" s="43">
        <f t="shared" si="33"/>
        <v>-2.8641464602576499E-6</v>
      </c>
      <c r="R150" s="43">
        <f t="shared" si="34"/>
        <v>-5.5707648652011292E-3</v>
      </c>
      <c r="S150" s="43">
        <f t="shared" si="35"/>
        <v>-1.1743000487056366E-4</v>
      </c>
      <c r="T150" s="43">
        <f t="shared" si="36"/>
        <v>-1.775770805359743E-3</v>
      </c>
      <c r="U150" s="43">
        <f t="shared" si="37"/>
        <v>-4.0098050443607104E-5</v>
      </c>
      <c r="V150" s="43">
        <f t="shared" si="38"/>
        <v>-3.7377111306362331E-3</v>
      </c>
      <c r="W150" s="44">
        <f t="shared" si="39"/>
        <v>-3.2937684292962975E-6</v>
      </c>
    </row>
    <row r="151" spans="12:23" ht="21" x14ac:dyDescent="0.4">
      <c r="L151" s="41">
        <f>($B41 * $N$140 + $C41 * $O$140 + $D41 * $P$140 + $E41 * $Q$140 + $F41 * $R$140 + $G41 * $S$140 + $H41 * $T$140 + $I41 * $U$140) * MAX($J$7:$J37)</f>
        <v>215.62486027589537</v>
      </c>
      <c r="M151" s="42">
        <f>(L151/MAX($J$7:$J37)) - $J41</f>
        <v>-7.1956764737573231E-2</v>
      </c>
      <c r="N151" s="42">
        <f t="shared" si="30"/>
        <v>5.1777759914984622E-3</v>
      </c>
      <c r="O151" s="43">
        <f t="shared" si="31"/>
        <v>-6.2571099771802806E-3</v>
      </c>
      <c r="P151" s="43">
        <f t="shared" si="32"/>
        <v>-6.2352864745194625E-6</v>
      </c>
      <c r="Q151" s="43">
        <f t="shared" si="33"/>
        <v>-3.1176432372597313E-6</v>
      </c>
      <c r="R151" s="43">
        <f t="shared" si="34"/>
        <v>-6.2571099771802806E-3</v>
      </c>
      <c r="S151" s="43">
        <f t="shared" si="35"/>
        <v>-4.9570527472429728E-4</v>
      </c>
      <c r="T151" s="43">
        <f t="shared" si="36"/>
        <v>-2.2478207740642664E-3</v>
      </c>
      <c r="U151" s="43">
        <f t="shared" si="37"/>
        <v>-1.8705859423558389E-5</v>
      </c>
      <c r="V151" s="43">
        <f t="shared" si="38"/>
        <v>-5.6117578270675162E-3</v>
      </c>
      <c r="W151" s="44">
        <f t="shared" si="39"/>
        <v>-2.7123496164159659E-6</v>
      </c>
    </row>
    <row r="152" spans="12:23" ht="21" x14ac:dyDescent="0.4">
      <c r="L152" s="41">
        <f>($B42 * $N$140 + $C42 * $O$140 + $D42 * $P$140 + $E42 * $Q$140 + $F42 * $R$140 + $G42 * $S$140 + $H42 * $T$140 + $I42 * $U$140) * MAX($J$7:$J38)</f>
        <v>194.3900469852025</v>
      </c>
      <c r="M152" s="42">
        <f>(L152/MAX($J$7:$J38)) - $J42</f>
        <v>-0.12975644002573478</v>
      </c>
      <c r="N152" s="42">
        <f t="shared" si="30"/>
        <v>1.6836733728152104E-2</v>
      </c>
      <c r="O152" s="43">
        <f t="shared" si="31"/>
        <v>-1.128316869788998E-2</v>
      </c>
      <c r="P152" s="43">
        <f t="shared" si="32"/>
        <v>-1.506431067809076E-5</v>
      </c>
      <c r="Q152" s="43">
        <f t="shared" si="33"/>
        <v>-1.0042873785393841E-5</v>
      </c>
      <c r="R152" s="43">
        <f t="shared" si="34"/>
        <v>-1.0148323960140477E-2</v>
      </c>
      <c r="S152" s="43">
        <f t="shared" si="35"/>
        <v>-1.506431067809076E-5</v>
      </c>
      <c r="T152" s="43">
        <f t="shared" si="36"/>
        <v>-1.128316869788998E-2</v>
      </c>
      <c r="U152" s="43">
        <f t="shared" si="37"/>
        <v>-5.1218656305508593E-4</v>
      </c>
      <c r="V152" s="43">
        <f t="shared" si="38"/>
        <v>-8.2602636884864331E-3</v>
      </c>
      <c r="W152" s="44">
        <f t="shared" si="39"/>
        <v>-4.3735839235289519E-7</v>
      </c>
    </row>
    <row r="153" spans="12:23" ht="21" x14ac:dyDescent="0.4">
      <c r="L153" s="41">
        <f>($B43 * $N$140 + $C43 * $O$140 + $D43 * $P$140 + $E43 * $Q$140 + $F43 * $R$140 + $G43 * $S$140 + $H43 * $T$140 + $I43 * $U$140) * MAX($J$7:$J39)</f>
        <v>164.22610584155291</v>
      </c>
      <c r="M153" s="42">
        <f>(L153/MAX($J$7:$J39)) - $J43</f>
        <v>-0.18343285940599496</v>
      </c>
      <c r="N153" s="42">
        <f t="shared" si="30"/>
        <v>3.3647613909859514E-2</v>
      </c>
      <c r="O153" s="43">
        <f t="shared" si="31"/>
        <v>-1.5950683426608259E-2</v>
      </c>
      <c r="P153" s="43">
        <f t="shared" si="32"/>
        <v>-7.9435674435300099E-6</v>
      </c>
      <c r="Q153" s="43">
        <f t="shared" si="33"/>
        <v>-2.3830702330590028E-5</v>
      </c>
      <c r="R153" s="43">
        <f t="shared" si="34"/>
        <v>-1.5950683426608259E-2</v>
      </c>
      <c r="S153" s="43">
        <f t="shared" si="35"/>
        <v>-3.177426977412004E-5</v>
      </c>
      <c r="T153" s="43">
        <f t="shared" si="36"/>
        <v>-7.8403010667641194E-3</v>
      </c>
      <c r="U153" s="43">
        <f t="shared" si="37"/>
        <v>-3.8923480473297044E-4</v>
      </c>
      <c r="V153" s="43">
        <f t="shared" si="38"/>
        <v>-8.2295358714970894E-3</v>
      </c>
      <c r="W153" s="44">
        <f t="shared" si="39"/>
        <v>-5.8209061707409977E-7</v>
      </c>
    </row>
    <row r="154" spans="12:23" ht="21" x14ac:dyDescent="0.4">
      <c r="L154" s="41">
        <f>($B44 * $N$140 + $C44 * $O$140 + $D44 * $P$140 + $E44 * $Q$140 + $F44 * $R$140 + $G44 * $S$140 + $H44 * $T$140 + $I44 * $U$140) * MAX($J$7:$J40)</f>
        <v>226.21751885873982</v>
      </c>
      <c r="M154" s="42">
        <f>(L154/MAX($J$7:$J40)) - $J44</f>
        <v>-7.6143445463061177E-2</v>
      </c>
      <c r="N154" s="42">
        <f t="shared" si="30"/>
        <v>5.7978242869861718E-3</v>
      </c>
      <c r="O154" s="43">
        <f t="shared" si="31"/>
        <v>-6.6211691707009721E-3</v>
      </c>
      <c r="P154" s="43">
        <f t="shared" si="32"/>
        <v>-1.3471351313735446E-5</v>
      </c>
      <c r="Q154" s="43">
        <f t="shared" si="33"/>
        <v>-1.0103513485301586E-5</v>
      </c>
      <c r="R154" s="43">
        <f t="shared" si="34"/>
        <v>-6.6211691707009721E-3</v>
      </c>
      <c r="S154" s="43">
        <f t="shared" si="35"/>
        <v>-3.7046216112772477E-5</v>
      </c>
      <c r="T154" s="43">
        <f t="shared" si="36"/>
        <v>-4.9776643104252477E-3</v>
      </c>
      <c r="U154" s="43">
        <f t="shared" si="37"/>
        <v>-1.0777081050988357E-4</v>
      </c>
      <c r="V154" s="43">
        <f t="shared" si="38"/>
        <v>-6.1429361990633638E-3</v>
      </c>
      <c r="W154" s="44">
        <f t="shared" si="39"/>
        <v>-8.4195945710846537E-7</v>
      </c>
    </row>
    <row r="155" spans="12:23" ht="21" x14ac:dyDescent="0.4">
      <c r="L155" s="41">
        <f>($B45 * $N$140 + $C45 * $O$140 + $D45 * $P$140 + $E45 * $Q$140 + $F45 * $R$140 + $G45 * $S$140 + $H45 * $T$140 + $I45 * $U$140) * MAX($J$7:$J41)</f>
        <v>224.26282936653845</v>
      </c>
      <c r="M155" s="42">
        <f>(L155/MAX($J$7:$J41)) - $J45</f>
        <v>-0.13154290544949832</v>
      </c>
      <c r="N155" s="42">
        <f t="shared" si="30"/>
        <v>1.7303535974095653E-2</v>
      </c>
      <c r="O155" s="43">
        <f t="shared" si="31"/>
        <v>-1.1438513517347679E-2</v>
      </c>
      <c r="P155" s="43">
        <f t="shared" si="32"/>
        <v>-1.7097927529667684E-5</v>
      </c>
      <c r="Q155" s="43">
        <f t="shared" si="33"/>
        <v>-1.7097927529667684E-5</v>
      </c>
      <c r="R155" s="43">
        <f t="shared" si="34"/>
        <v>-1.1438513517347679E-2</v>
      </c>
      <c r="S155" s="43">
        <f t="shared" si="35"/>
        <v>-6.0982608189148063E-4</v>
      </c>
      <c r="T155" s="43">
        <f t="shared" si="36"/>
        <v>-7.2153254175197617E-3</v>
      </c>
      <c r="U155" s="43">
        <f t="shared" si="37"/>
        <v>-3.1916131388713009E-4</v>
      </c>
      <c r="V155" s="43">
        <f t="shared" si="38"/>
        <v>-1.0589316450040851E-2</v>
      </c>
      <c r="W155" s="44">
        <f t="shared" si="39"/>
        <v>-7.4080552244397326E-7</v>
      </c>
    </row>
    <row r="156" spans="12:23" ht="21" x14ac:dyDescent="0.4">
      <c r="L156" s="41">
        <f>($B46 * $N$140 + $C46 * $O$140 + $D46 * $P$140 + $E46 * $Q$140 + $F46 * $R$140 + $G46 * $S$140 + $H46 * $T$140 + $I46 * $U$140) * MAX($J$7:$J42)</f>
        <v>195.75444314698476</v>
      </c>
      <c r="M156" s="42">
        <f>(L156/MAX($J$7:$J42)) - $J46</f>
        <v>-0.18129662061393953</v>
      </c>
      <c r="N156" s="42">
        <f t="shared" si="30"/>
        <v>3.2868464646034726E-2</v>
      </c>
      <c r="O156" s="43">
        <f t="shared" si="31"/>
        <v>-1.5764923531646914E-2</v>
      </c>
      <c r="P156" s="43">
        <f t="shared" si="32"/>
        <v>-2.4056343130692139E-5</v>
      </c>
      <c r="Q156" s="43">
        <f t="shared" si="33"/>
        <v>-1.6037562087128092E-5</v>
      </c>
      <c r="R156" s="43">
        <f t="shared" si="34"/>
        <v>-1.5764923531646914E-2</v>
      </c>
      <c r="S156" s="43">
        <f t="shared" si="35"/>
        <v>-1.6839440191484495E-4</v>
      </c>
      <c r="T156" s="43">
        <f t="shared" si="36"/>
        <v>-1.1771570571952019E-2</v>
      </c>
      <c r="U156" s="43">
        <f t="shared" si="37"/>
        <v>-2.4056343130692139E-4</v>
      </c>
      <c r="V156" s="43">
        <f t="shared" si="38"/>
        <v>-1.1226293460989663E-2</v>
      </c>
      <c r="W156" s="44">
        <f t="shared" si="39"/>
        <v>-2.0046952608910115E-6</v>
      </c>
    </row>
    <row r="157" spans="12:23" ht="21" x14ac:dyDescent="0.4">
      <c r="L157" s="41">
        <f>($B47 * $N$140 + $C47 * $O$140 + $D47 * $P$140 + $E47 * $Q$140 + $F47 * $R$140 + $G47 * $S$140 + $H47 * $T$140 + $I47 * $U$140) * MAX($J$7:$J43)</f>
        <v>227.45964111452597</v>
      </c>
      <c r="M157" s="42">
        <f>(L157/MAX($J$7:$J43)) - $J47</f>
        <v>-0.17831366762691137</v>
      </c>
      <c r="N157" s="42">
        <f t="shared" si="30"/>
        <v>3.1795764062560621E-2</v>
      </c>
      <c r="O157" s="43">
        <f t="shared" si="31"/>
        <v>-1.5505536315383596E-2</v>
      </c>
      <c r="P157" s="43">
        <f t="shared" si="32"/>
        <v>-2.8594811093376847E-5</v>
      </c>
      <c r="Q157" s="43">
        <f t="shared" si="33"/>
        <v>-1.4297405546688424E-5</v>
      </c>
      <c r="R157" s="43">
        <f t="shared" si="34"/>
        <v>-1.43903386827419E-2</v>
      </c>
      <c r="S157" s="43">
        <f t="shared" si="35"/>
        <v>-7.1487027733442118E-6</v>
      </c>
      <c r="T157" s="43">
        <f t="shared" si="36"/>
        <v>-8.7142686807065942E-3</v>
      </c>
      <c r="U157" s="43">
        <f t="shared" si="37"/>
        <v>-5.0755789690743911E-4</v>
      </c>
      <c r="V157" s="43">
        <f t="shared" si="38"/>
        <v>-1.5505536315383596E-2</v>
      </c>
      <c r="W157" s="44">
        <f t="shared" si="39"/>
        <v>-1.4297405546688426E-6</v>
      </c>
    </row>
    <row r="158" spans="12:23" ht="21" x14ac:dyDescent="0.4">
      <c r="L158" s="41">
        <f>($B48 * $N$140 + $C48 * $O$140 + $D48 * $P$140 + $E48 * $Q$140 + $F48 * $R$140 + $G48 * $S$140 + $H48 * $T$140 + $I48 * $U$140) * MAX($J$7:$J44)</f>
        <v>183.07765653825498</v>
      </c>
      <c r="M158" s="42">
        <f>(L158/MAX($J$7:$J44)) - $J48</f>
        <v>-0.29012581471607823</v>
      </c>
      <c r="N158" s="42">
        <f t="shared" si="30"/>
        <v>8.4172988364668161E-2</v>
      </c>
      <c r="O158" s="43">
        <f t="shared" si="31"/>
        <v>-2.5228331714441585E-2</v>
      </c>
      <c r="P158" s="43">
        <f t="shared" si="32"/>
        <v>-6.235376103421054E-6</v>
      </c>
      <c r="Q158" s="43">
        <f t="shared" si="33"/>
        <v>-1.8706128310263165E-5</v>
      </c>
      <c r="R158" s="43">
        <f t="shared" si="34"/>
        <v>-1.2215101786601845E-2</v>
      </c>
      <c r="S158" s="43">
        <f t="shared" si="35"/>
        <v>-3.1176880517105274E-5</v>
      </c>
      <c r="T158" s="43">
        <f t="shared" si="36"/>
        <v>-3.3546323436405268E-3</v>
      </c>
      <c r="U158" s="43">
        <f t="shared" si="37"/>
        <v>-6.858913713763159E-5</v>
      </c>
      <c r="V158" s="43">
        <f t="shared" si="38"/>
        <v>-2.5228331714441585E-2</v>
      </c>
      <c r="W158" s="44">
        <f t="shared" si="39"/>
        <v>-2.6188579634368434E-6</v>
      </c>
    </row>
    <row r="159" spans="12:23" ht="21" x14ac:dyDescent="0.4">
      <c r="L159" s="41">
        <f>($B49 * $N$140 + $C49 * $O$140 + $D49 * $P$140 + $E49 * $Q$140 + $F49 * $R$140 + $G49 * $S$140 + $H49 * $T$140 + $I49 * $U$140) * MAX($J$7:$J45)</f>
        <v>186.95013515683456</v>
      </c>
      <c r="M159" s="42">
        <f>(L159/MAX($J$7:$J45)) - $J49</f>
        <v>-0.28356498233593991</v>
      </c>
      <c r="N159" s="42">
        <f t="shared" si="30"/>
        <v>8.0409099207181908E-2</v>
      </c>
      <c r="O159" s="43">
        <f t="shared" si="31"/>
        <v>-2.4657824550951297E-2</v>
      </c>
      <c r="P159" s="43">
        <f t="shared" si="32"/>
        <v>-3.4959108531594466E-5</v>
      </c>
      <c r="Q159" s="43">
        <f t="shared" si="33"/>
        <v>-2.3306072354396312E-5</v>
      </c>
      <c r="R159" s="43">
        <f t="shared" si="34"/>
        <v>-2.2397135532574854E-2</v>
      </c>
      <c r="S159" s="43">
        <f t="shared" si="35"/>
        <v>-6.9918217063188933E-5</v>
      </c>
      <c r="T159" s="43">
        <f t="shared" si="36"/>
        <v>-2.4657824550951297E-2</v>
      </c>
      <c r="U159" s="43">
        <f t="shared" si="37"/>
        <v>-1.5848129200989492E-3</v>
      </c>
      <c r="V159" s="43">
        <f t="shared" si="38"/>
        <v>-1.6570617443975776E-2</v>
      </c>
      <c r="W159" s="44">
        <f t="shared" si="39"/>
        <v>-1.6313180580476206E-6</v>
      </c>
    </row>
    <row r="160" spans="12:23" ht="21" x14ac:dyDescent="0.4">
      <c r="L160" s="41">
        <f>($B50 * $N$140 + $C50 * $O$140 + $D50 * $P$140 + $E50 * $Q$140 + $F50 * $R$140 + $G50 * $S$140 + $H50 * $T$140 + $I50 * $U$140) * MAX($J$7:$J46)</f>
        <v>169.24356720002376</v>
      </c>
      <c r="M160" s="42">
        <f>(L160/MAX($J$7:$J46)) - $J50</f>
        <v>-0.31435901356517609</v>
      </c>
      <c r="N160" s="42">
        <f t="shared" si="30"/>
        <v>9.8821589409670563E-2</v>
      </c>
      <c r="O160" s="43">
        <f t="shared" si="31"/>
        <v>-2.7335566396971833E-2</v>
      </c>
      <c r="P160" s="43">
        <f t="shared" si="32"/>
        <v>-1.3918312829415392E-5</v>
      </c>
      <c r="Q160" s="43">
        <f t="shared" si="33"/>
        <v>-1.3918312829415392E-5</v>
      </c>
      <c r="R160" s="43">
        <f t="shared" si="34"/>
        <v>-2.7335566396971833E-2</v>
      </c>
      <c r="S160" s="43">
        <f t="shared" si="35"/>
        <v>-2.1712568013888011E-3</v>
      </c>
      <c r="T160" s="43">
        <f t="shared" si="36"/>
        <v>-2.7697442530536633E-3</v>
      </c>
      <c r="U160" s="43">
        <f t="shared" si="37"/>
        <v>0</v>
      </c>
      <c r="V160" s="43">
        <f t="shared" si="38"/>
        <v>-1.6284426010416009E-2</v>
      </c>
      <c r="W160" s="44">
        <f t="shared" si="39"/>
        <v>-1.4892594727474473E-5</v>
      </c>
    </row>
    <row r="161" spans="12:23" ht="21" x14ac:dyDescent="0.4">
      <c r="L161" s="41">
        <f>($B51 * $N$140 + $C51 * $O$140 + $D51 * $P$140 + $E51 * $Q$140 + $F51 * $R$140 + $G51 * $S$140 + $H51 * $T$140 + $I51 * $U$140) * MAX($J$7:$J47)</f>
        <v>176.49487546152085</v>
      </c>
      <c r="M161" s="42">
        <f>(L161/MAX($J$7:$J47)) - $J51</f>
        <v>-0.31740021658865936</v>
      </c>
      <c r="N161" s="42">
        <f t="shared" si="30"/>
        <v>0.10074289749052787</v>
      </c>
      <c r="O161" s="43">
        <f t="shared" si="31"/>
        <v>-2.7600018833796466E-2</v>
      </c>
      <c r="P161" s="43">
        <f t="shared" si="32"/>
        <v>-2.7794580900097147E-5</v>
      </c>
      <c r="Q161" s="43">
        <f t="shared" si="33"/>
        <v>-2.7794580900097147E-5</v>
      </c>
      <c r="R161" s="43">
        <f t="shared" si="34"/>
        <v>-2.7600018833796466E-2</v>
      </c>
      <c r="S161" s="43">
        <f t="shared" si="35"/>
        <v>-4.169187135014572E-3</v>
      </c>
      <c r="T161" s="43">
        <f t="shared" si="36"/>
        <v>-8.1716067846285597E-3</v>
      </c>
      <c r="U161" s="43">
        <f t="shared" si="37"/>
        <v>-2.2235664720077718E-4</v>
      </c>
      <c r="V161" s="43">
        <f t="shared" si="38"/>
        <v>-1.7190948286710087E-2</v>
      </c>
      <c r="W161" s="44">
        <f t="shared" si="39"/>
        <v>-2.9182395717767283E-6</v>
      </c>
    </row>
    <row r="162" spans="12:23" ht="21" x14ac:dyDescent="0.4">
      <c r="L162" s="41">
        <f>($B52 * $N$140 + $C52 * $O$140 + $D52 * $P$140 + $E52 * $Q$140 + $F52 * $R$140 + $G52 * $S$140 + $H52 * $T$140 + $I52 * $U$140) * MAX($J$7:$J48)</f>
        <v>229.91687496078123</v>
      </c>
      <c r="M162" s="42">
        <f>(L162/MAX($J$7:$J48)) - $J52</f>
        <v>-0.23492717398125001</v>
      </c>
      <c r="N162" s="42">
        <f t="shared" si="30"/>
        <v>5.5190777074816511E-2</v>
      </c>
      <c r="O162" s="43">
        <f t="shared" si="31"/>
        <v>-2.0428449911413044E-2</v>
      </c>
      <c r="P162" s="43">
        <f t="shared" si="32"/>
        <v>-3.8911333164596274E-5</v>
      </c>
      <c r="Q162" s="43">
        <f t="shared" si="33"/>
        <v>-1.9455666582298137E-5</v>
      </c>
      <c r="R162" s="43">
        <f t="shared" si="34"/>
        <v>-1.9193015083437112E-2</v>
      </c>
      <c r="S162" s="43">
        <f t="shared" si="35"/>
        <v>-3.3074633189906832E-4</v>
      </c>
      <c r="T162" s="43">
        <f t="shared" si="36"/>
        <v>-1.3531416107988355E-2</v>
      </c>
      <c r="U162" s="43">
        <f t="shared" si="37"/>
        <v>-4.3775249810170807E-4</v>
      </c>
      <c r="V162" s="43">
        <f t="shared" si="38"/>
        <v>-2.0428449911413044E-2</v>
      </c>
      <c r="W162" s="44">
        <f t="shared" si="39"/>
        <v>-2.1447683867813511E-6</v>
      </c>
    </row>
    <row r="163" spans="12:23" ht="21" x14ac:dyDescent="0.4">
      <c r="L163" s="41">
        <f>($B53 * $N$140 + $C53 * $O$140 + $D53 * $P$140 + $E53 * $Q$140 + $F53 * $R$140 + $G53 * $S$140 + $H53 * $T$140 + $I53 * $U$140) * MAX($J$7:$J49)</f>
        <v>181.91460823727755</v>
      </c>
      <c r="M163" s="42">
        <f>(L163/MAX($J$7:$J49)) - $J53</f>
        <v>-0.42275720306560421</v>
      </c>
      <c r="N163" s="42">
        <f t="shared" si="30"/>
        <v>0.17872365274385252</v>
      </c>
      <c r="O163" s="43">
        <f t="shared" si="31"/>
        <v>-3.6761495918748194E-2</v>
      </c>
      <c r="P163" s="43">
        <f t="shared" si="32"/>
        <v>-3.6433593576559163E-5</v>
      </c>
      <c r="Q163" s="43">
        <f t="shared" si="33"/>
        <v>-5.4650390364838741E-5</v>
      </c>
      <c r="R163" s="43">
        <f t="shared" si="34"/>
        <v>-3.6761495918748194E-2</v>
      </c>
      <c r="S163" s="43">
        <f t="shared" si="35"/>
        <v>-1.9127636627693562E-3</v>
      </c>
      <c r="T163" s="43">
        <f t="shared" si="36"/>
        <v>-3.0276316262120663E-2</v>
      </c>
      <c r="U163" s="43">
        <f t="shared" si="37"/>
        <v>-1.2387421816030114E-3</v>
      </c>
      <c r="V163" s="43">
        <f t="shared" si="38"/>
        <v>-2.2151624894547969E-2</v>
      </c>
      <c r="W163" s="44">
        <f t="shared" si="39"/>
        <v>-1.3972065672553279E-6</v>
      </c>
    </row>
    <row r="164" spans="12:23" ht="21" x14ac:dyDescent="0.4">
      <c r="L164" s="41">
        <f>($B54 * $N$140 + $C54 * $O$140 + $D54 * $P$140 + $E54 * $Q$140 + $F54 * $R$140 + $G54 * $S$140 + $H54 * $T$140 + $I54 * $U$140) * MAX($J$7:$J50)</f>
        <v>222.99468719174061</v>
      </c>
      <c r="M164" s="42">
        <f>(L164/MAX($J$7:$J50)) - $J54</f>
        <v>-0.43740054401436412</v>
      </c>
      <c r="N164" s="42">
        <f t="shared" si="30"/>
        <v>0.19131923590406169</v>
      </c>
      <c r="O164" s="43">
        <f t="shared" si="31"/>
        <v>-3.803482991429253E-2</v>
      </c>
      <c r="P164" s="43">
        <f t="shared" si="32"/>
        <v>-6.3417807276852902E-5</v>
      </c>
      <c r="Q164" s="43">
        <f t="shared" si="33"/>
        <v>-4.756335545763968E-5</v>
      </c>
      <c r="R164" s="43">
        <f t="shared" si="34"/>
        <v>-3.1629631379330385E-2</v>
      </c>
      <c r="S164" s="43">
        <f t="shared" si="35"/>
        <v>-2.9647824901928733E-3</v>
      </c>
      <c r="T164" s="43">
        <f t="shared" si="36"/>
        <v>-2.9346590317363683E-2</v>
      </c>
      <c r="U164" s="43">
        <f t="shared" si="37"/>
        <v>-1.4110462119099772E-3</v>
      </c>
      <c r="V164" s="43">
        <f t="shared" si="38"/>
        <v>-3.803482991429253E-2</v>
      </c>
      <c r="W164" s="44">
        <f t="shared" si="39"/>
        <v>-3.6655230548966118E-6</v>
      </c>
    </row>
    <row r="165" spans="12:23" ht="21" x14ac:dyDescent="0.4">
      <c r="L165" s="41">
        <f>($B55 * $N$140 + $C55 * $O$140 + $D55 * $P$140 + $E55 * $Q$140 + $F55 * $R$140 + $G55 * $S$140 + $H55 * $T$140 + $I55 * $U$140) * MAX($J$7:$J51)</f>
        <v>143.59506666172186</v>
      </c>
      <c r="M165" s="42">
        <f>(L165/MAX($J$7:$J51)) - $J55</f>
        <v>-0.750269449283962</v>
      </c>
      <c r="N165" s="42">
        <f t="shared" si="30"/>
        <v>0.56290424652885962</v>
      </c>
      <c r="O165" s="43">
        <f t="shared" si="31"/>
        <v>-6.5240821676866262E-2</v>
      </c>
      <c r="P165" s="43">
        <f t="shared" si="32"/>
        <v>-5.6302758728687175E-5</v>
      </c>
      <c r="Q165" s="43">
        <f t="shared" si="33"/>
        <v>-4.222706904651538E-5</v>
      </c>
      <c r="R165" s="43">
        <f t="shared" si="34"/>
        <v>-2.8052849536568385E-2</v>
      </c>
      <c r="S165" s="43">
        <f t="shared" si="35"/>
        <v>-1.6046286237675843E-3</v>
      </c>
      <c r="T165" s="43">
        <f t="shared" si="36"/>
        <v>-6.5240821676866262E-2</v>
      </c>
      <c r="U165" s="43">
        <f t="shared" si="37"/>
        <v>-2.7729108673878429E-3</v>
      </c>
      <c r="V165" s="43">
        <f t="shared" si="38"/>
        <v>-4.2410053012383611E-2</v>
      </c>
      <c r="W165" s="44">
        <f t="shared" si="39"/>
        <v>-4.7857344919384105E-6</v>
      </c>
    </row>
    <row r="166" spans="12:23" ht="21" x14ac:dyDescent="0.4">
      <c r="L166" s="41"/>
      <c r="M166" s="42"/>
      <c r="N166" s="42"/>
      <c r="O166" s="42"/>
      <c r="P166" s="22"/>
      <c r="Q166" s="22"/>
      <c r="R166" s="22"/>
      <c r="S166" s="22"/>
      <c r="T166" s="22"/>
      <c r="U166" s="22"/>
      <c r="V166" s="22"/>
      <c r="W166" s="29"/>
    </row>
    <row r="167" spans="12:23" ht="21" x14ac:dyDescent="0.4">
      <c r="L167" s="31" t="s">
        <v>31</v>
      </c>
      <c r="M167" s="22"/>
      <c r="N167" s="8" t="s">
        <v>23</v>
      </c>
      <c r="O167" s="22"/>
      <c r="P167" s="45" t="s">
        <v>26</v>
      </c>
      <c r="Q167" s="22"/>
      <c r="R167" s="22"/>
      <c r="S167" s="22"/>
      <c r="T167" s="22"/>
      <c r="U167" s="22"/>
      <c r="V167" s="22"/>
      <c r="W167" s="29"/>
    </row>
    <row r="168" spans="12:23" ht="21" x14ac:dyDescent="0.4">
      <c r="L168" s="46">
        <f>1 - ABS(SUM(M143:M165)) / 23</f>
        <v>0.82951305565291888</v>
      </c>
      <c r="M168" s="38"/>
      <c r="N168" s="47">
        <f>GEOMEAN(N143:N165)</f>
        <v>1.859707049029195E-2</v>
      </c>
      <c r="O168" s="38"/>
      <c r="P168" s="48">
        <f t="shared" ref="P168:W168" si="40">SUM(P143:P165)</f>
        <v>-3.9184220966516662E-4</v>
      </c>
      <c r="Q168" s="48">
        <f t="shared" si="40"/>
        <v>-3.4173357704816906E-4</v>
      </c>
      <c r="R168" s="48">
        <f t="shared" si="40"/>
        <v>-0.2774108286032434</v>
      </c>
      <c r="S168" s="48">
        <f t="shared" si="40"/>
        <v>-1.4372937725663146E-2</v>
      </c>
      <c r="T168" s="48">
        <f t="shared" si="40"/>
        <v>-0.22341433822195852</v>
      </c>
      <c r="U168" s="48">
        <f t="shared" si="40"/>
        <v>-1.0179593297484852E-2</v>
      </c>
      <c r="V168" s="48">
        <f t="shared" si="40"/>
        <v>-0.26149084349192719</v>
      </c>
      <c r="W168" s="49">
        <f t="shared" si="40"/>
        <v>-4.3204072814179811E-5</v>
      </c>
    </row>
    <row r="169" spans="12:23" ht="21" x14ac:dyDescent="0.4"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2:23" ht="21" x14ac:dyDescent="0.3">
      <c r="L170" s="57" t="s">
        <v>30</v>
      </c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9"/>
    </row>
    <row r="171" spans="12:23" ht="21" x14ac:dyDescent="0.4">
      <c r="L171" s="30"/>
      <c r="M171" s="22"/>
      <c r="N171" s="8" t="s">
        <v>11</v>
      </c>
      <c r="O171" s="8" t="s">
        <v>12</v>
      </c>
      <c r="P171" s="8" t="s">
        <v>13</v>
      </c>
      <c r="Q171" s="8" t="s">
        <v>14</v>
      </c>
      <c r="R171" s="8" t="s">
        <v>15</v>
      </c>
      <c r="S171" s="8" t="s">
        <v>16</v>
      </c>
      <c r="T171" s="8" t="s">
        <v>17</v>
      </c>
      <c r="U171" s="8" t="s">
        <v>18</v>
      </c>
      <c r="V171" s="22"/>
      <c r="W171" s="29"/>
    </row>
    <row r="172" spans="12:23" ht="21" x14ac:dyDescent="0.4">
      <c r="L172" s="30"/>
      <c r="M172" s="22"/>
      <c r="N172" s="50">
        <f t="shared" ref="N172:U172" si="41">N140 - (P168*$M$5)</f>
        <v>0.21003077498828232</v>
      </c>
      <c r="O172" s="50">
        <f t="shared" si="41"/>
        <v>0.19002658777026726</v>
      </c>
      <c r="P172" s="50">
        <f t="shared" si="41"/>
        <v>0.15204727556995859</v>
      </c>
      <c r="Q172" s="50">
        <f t="shared" si="41"/>
        <v>6.112152885464346E-3</v>
      </c>
      <c r="R172" s="50">
        <f t="shared" si="41"/>
        <v>3.2559185696542182E-2</v>
      </c>
      <c r="S172" s="50">
        <f t="shared" si="41"/>
        <v>2.0791279898283509E-2</v>
      </c>
      <c r="T172" s="50">
        <f t="shared" si="41"/>
        <v>0.25038378782611526</v>
      </c>
      <c r="U172" s="50">
        <f t="shared" si="41"/>
        <v>0.20000342139371838</v>
      </c>
      <c r="V172" s="22"/>
      <c r="W172" s="29"/>
    </row>
    <row r="173" spans="12:23" ht="21" x14ac:dyDescent="0.4">
      <c r="L173" s="30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9"/>
    </row>
    <row r="174" spans="12:23" ht="21" x14ac:dyDescent="0.4">
      <c r="L174" s="40" t="s">
        <v>21</v>
      </c>
      <c r="M174" s="8" t="s">
        <v>22</v>
      </c>
      <c r="N174" s="8" t="s">
        <v>27</v>
      </c>
      <c r="O174" s="8" t="s">
        <v>24</v>
      </c>
      <c r="P174" s="22"/>
      <c r="Q174" s="22"/>
      <c r="R174" s="22"/>
      <c r="S174" s="22"/>
      <c r="T174" s="22"/>
      <c r="U174" s="22"/>
      <c r="V174" s="22"/>
      <c r="W174" s="29"/>
    </row>
    <row r="175" spans="12:23" ht="21" x14ac:dyDescent="0.4">
      <c r="L175" s="41">
        <f>($B33 * $N$172 + $C33 * $O$172 + $D33 * $P$172 + $E33 * $Q$172 + $F33 * $R$172 + $G33 * $S$172 + $H33 * $T$172 + $I33 * $U$172) * MAX($J$7:$J29)</f>
        <v>144.35614688295709</v>
      </c>
      <c r="M175" s="42">
        <f>(L175/MAX($J$7:$J29)) - $J33</f>
        <v>0.13801069023122969</v>
      </c>
      <c r="N175" s="42">
        <f t="shared" ref="N175:N197" si="42">M175*M175</f>
        <v>1.9046950618100439E-2</v>
      </c>
      <c r="O175" s="43">
        <f t="shared" ref="O175:O197" si="43">2*M175/23</f>
        <v>1.2000929585324321E-2</v>
      </c>
      <c r="P175" s="43">
        <f t="shared" ref="P175:P197" si="44">$O175*B33</f>
        <v>5.8741701347647199E-6</v>
      </c>
      <c r="Q175" s="43">
        <f t="shared" ref="Q175:Q197" si="45">$O175*C33</f>
        <v>5.8741701347647199E-6</v>
      </c>
      <c r="R175" s="43">
        <f t="shared" ref="R175:R197" si="46">$O175*D33</f>
        <v>1.137826755103926E-2</v>
      </c>
      <c r="S175" s="43">
        <f t="shared" ref="S175:S197" si="47">$O175*E33</f>
        <v>1.7622510404294157E-4</v>
      </c>
      <c r="T175" s="43">
        <f t="shared" ref="T175:T197" si="48">$O175*F33</f>
        <v>1.2000929585324321E-2</v>
      </c>
      <c r="U175" s="43">
        <f t="shared" ref="U175:U197" si="49">$O175*G33</f>
        <v>2.8196016646870649E-4</v>
      </c>
      <c r="V175" s="43">
        <f t="shared" ref="V175:V197" si="50">$O175*H33</f>
        <v>3.5245020808588315E-3</v>
      </c>
      <c r="W175" s="44">
        <f t="shared" ref="W175:W197" si="51">$O175*I33</f>
        <v>1.7035093390817685E-6</v>
      </c>
    </row>
    <row r="176" spans="12:23" ht="21" x14ac:dyDescent="0.4">
      <c r="L176" s="41">
        <f>($B34 * $N$172 + $C34 * $O$172 + $D34 * $P$172 + $E34 * $Q$172 + $F34 * $R$172 + $G34 * $S$172 + $H34 * $T$172 + $I34 * $U$172) * MAX($J$7:$J30)</f>
        <v>187.94486192546768</v>
      </c>
      <c r="M176" s="42">
        <f>(L176/MAX($J$7:$J30)) - $J34</f>
        <v>0.17903454247907422</v>
      </c>
      <c r="N176" s="42">
        <f t="shared" si="42"/>
        <v>3.2053367400691431E-2</v>
      </c>
      <c r="O176" s="43">
        <f t="shared" si="43"/>
        <v>1.5568221085136889E-2</v>
      </c>
      <c r="P176" s="43">
        <f t="shared" si="44"/>
        <v>1.606627562965623E-5</v>
      </c>
      <c r="Q176" s="43">
        <f t="shared" si="45"/>
        <v>8.0331378148281148E-6</v>
      </c>
      <c r="R176" s="43">
        <f t="shared" si="46"/>
        <v>1.5568221085136889E-2</v>
      </c>
      <c r="S176" s="43">
        <f t="shared" si="47"/>
        <v>4.6592199326003076E-4</v>
      </c>
      <c r="T176" s="43">
        <f t="shared" si="48"/>
        <v>8.49102667027332E-3</v>
      </c>
      <c r="U176" s="43">
        <f t="shared" si="49"/>
        <v>1.4459648066690608E-4</v>
      </c>
      <c r="V176" s="43">
        <f t="shared" si="50"/>
        <v>9.72009675594202E-3</v>
      </c>
      <c r="W176" s="44">
        <f t="shared" si="51"/>
        <v>2.8115982351898408E-6</v>
      </c>
    </row>
    <row r="177" spans="12:23" ht="21" x14ac:dyDescent="0.4">
      <c r="L177" s="41">
        <f>($B35 * $N$172 + $C35 * $O$172 + $D35 * $P$172 + $E35 * $Q$172 + $F35 * $R$172 + $G35 * $S$172 + $H35 * $T$172 + $I35 * $U$172) * MAX($J$7:$J31)</f>
        <v>172.83738152675127</v>
      </c>
      <c r="M177" s="42">
        <f>(L177/MAX($J$7:$J31)) - $J35</f>
        <v>5.7108489611741337E-2</v>
      </c>
      <c r="N177" s="42">
        <f t="shared" si="42"/>
        <v>3.2613795857343681E-3</v>
      </c>
      <c r="O177" s="43">
        <f t="shared" si="43"/>
        <v>4.9659556184122903E-3</v>
      </c>
      <c r="P177" s="43">
        <f t="shared" si="44"/>
        <v>2.5584521475591399E-6</v>
      </c>
      <c r="Q177" s="43">
        <f t="shared" si="45"/>
        <v>2.5584521475591399E-6</v>
      </c>
      <c r="R177" s="43">
        <f t="shared" si="46"/>
        <v>4.932695740494022E-3</v>
      </c>
      <c r="S177" s="43">
        <f t="shared" si="47"/>
        <v>1.6629938959134406E-4</v>
      </c>
      <c r="T177" s="43">
        <f t="shared" si="48"/>
        <v>4.9659556184122903E-3</v>
      </c>
      <c r="U177" s="43">
        <f t="shared" si="49"/>
        <v>1.1513034664016129E-4</v>
      </c>
      <c r="V177" s="43">
        <f t="shared" si="50"/>
        <v>2.3026069328032257E-3</v>
      </c>
      <c r="W177" s="44">
        <f t="shared" si="51"/>
        <v>2.045704506416089E-7</v>
      </c>
    </row>
    <row r="178" spans="12:23" ht="21" x14ac:dyDescent="0.4">
      <c r="L178" s="41">
        <f>($B36 * $N$172 + $C36 * $O$172 + $D36 * $P$172 + $E36 * $Q$172 + $F36 * $R$172 + $G36 * $S$172 + $H36 * $T$172 + $I36 * $U$172) * MAX($J$7:$J32)</f>
        <v>154.97141065254417</v>
      </c>
      <c r="M178" s="42">
        <f>(L178/MAX($J$7:$J32)) - $J36</f>
        <v>-8.5714597347057997E-3</v>
      </c>
      <c r="N178" s="42">
        <f t="shared" si="42"/>
        <v>7.3469921983682825E-5</v>
      </c>
      <c r="O178" s="43">
        <f t="shared" si="43"/>
        <v>-7.4534432475702607E-4</v>
      </c>
      <c r="P178" s="43">
        <f t="shared" si="44"/>
        <v>-3.8360490208802167E-7</v>
      </c>
      <c r="Q178" s="43">
        <f t="shared" si="45"/>
        <v>-3.8360490208802167E-7</v>
      </c>
      <c r="R178" s="43">
        <f t="shared" si="46"/>
        <v>-7.4534432475702607E-4</v>
      </c>
      <c r="S178" s="43">
        <f t="shared" si="47"/>
        <v>-4.3730958838034466E-5</v>
      </c>
      <c r="T178" s="43">
        <f t="shared" si="48"/>
        <v>-5.3666325802114226E-4</v>
      </c>
      <c r="U178" s="43">
        <f t="shared" si="49"/>
        <v>-3.2990021579569858E-5</v>
      </c>
      <c r="V178" s="43">
        <f t="shared" si="50"/>
        <v>-2.7542831969919955E-4</v>
      </c>
      <c r="W178" s="44">
        <f t="shared" si="51"/>
        <v>-5.7540735313203247E-8</v>
      </c>
    </row>
    <row r="179" spans="12:23" ht="21" x14ac:dyDescent="0.4">
      <c r="L179" s="41">
        <f>($B37 * $N$172 + $C37 * $O$172 + $D37 * $P$172 + $E37 * $Q$172 + $F37 * $R$172 + $G37 * $S$172 + $H37 * $T$172 + $I37 * $U$172) * MAX($J$7:$J33)</f>
        <v>156.22239512975443</v>
      </c>
      <c r="M179" s="42">
        <f>(L179/MAX($J$7:$J33)) - $J37</f>
        <v>-6.5697476004270561E-3</v>
      </c>
      <c r="N179" s="42">
        <f t="shared" si="42"/>
        <v>4.316158353331706E-5</v>
      </c>
      <c r="O179" s="43">
        <f t="shared" si="43"/>
        <v>-5.7128240003713536E-4</v>
      </c>
      <c r="P179" s="43">
        <f t="shared" si="44"/>
        <v>-5.7617992943735288E-7</v>
      </c>
      <c r="Q179" s="43">
        <f t="shared" si="45"/>
        <v>-2.8808996471867644E-7</v>
      </c>
      <c r="R179" s="43">
        <f t="shared" si="46"/>
        <v>-5.7128240003713536E-4</v>
      </c>
      <c r="S179" s="43">
        <f t="shared" si="47"/>
        <v>-4.3789674637238818E-5</v>
      </c>
      <c r="T179" s="43">
        <f t="shared" si="48"/>
        <v>-1.2560722461734292E-4</v>
      </c>
      <c r="U179" s="43">
        <f t="shared" si="49"/>
        <v>-2.0166297530307347E-6</v>
      </c>
      <c r="V179" s="43">
        <f t="shared" si="50"/>
        <v>-2.5467152881131E-4</v>
      </c>
      <c r="W179" s="44">
        <f t="shared" si="51"/>
        <v>-4.8973971275064248E-8</v>
      </c>
    </row>
    <row r="180" spans="12:23" ht="21" x14ac:dyDescent="0.4">
      <c r="L180" s="41">
        <f>($B38 * $N$172 + $C38 * $O$172 + $D38 * $P$172 + $E38 * $Q$172 + $F38 * $R$172 + $G38 * $S$172 + $H38 * $T$172 + $I38 * $U$172) * MAX($J$7:$J34)</f>
        <v>164.36970833586659</v>
      </c>
      <c r="M180" s="42">
        <f>(L180/MAX($J$7:$J34)) - $J38</f>
        <v>-2.5443985502840716E-2</v>
      </c>
      <c r="N180" s="42">
        <f t="shared" si="42"/>
        <v>6.473963982687685E-4</v>
      </c>
      <c r="O180" s="43">
        <f t="shared" si="43"/>
        <v>-2.2125204785078882E-3</v>
      </c>
      <c r="P180" s="43">
        <f t="shared" si="44"/>
        <v>-2.2303633855926291E-6</v>
      </c>
      <c r="Q180" s="43">
        <f t="shared" si="45"/>
        <v>-1.1151816927963145E-6</v>
      </c>
      <c r="R180" s="43">
        <f t="shared" si="46"/>
        <v>-2.2125204785078882E-3</v>
      </c>
      <c r="S180" s="43">
        <f t="shared" si="47"/>
        <v>-6.5795719874982571E-5</v>
      </c>
      <c r="T180" s="43">
        <f t="shared" si="48"/>
        <v>-9.1221862470738534E-4</v>
      </c>
      <c r="U180" s="43">
        <f t="shared" si="49"/>
        <v>-5.3528721254223101E-5</v>
      </c>
      <c r="V180" s="43">
        <f t="shared" si="50"/>
        <v>-1.0549618813853136E-3</v>
      </c>
      <c r="W180" s="44">
        <f t="shared" si="51"/>
        <v>-1.1151816927963146E-7</v>
      </c>
    </row>
    <row r="181" spans="12:23" ht="21" x14ac:dyDescent="0.4">
      <c r="L181" s="41">
        <f>($B39 * $N$172 + $C39 * $O$172 + $D39 * $P$172 + $E39 * $Q$172 + $F39 * $R$172 + $G39 * $S$172 + $H39 * $T$172 + $I39 * $U$172) * MAX($J$7:$J35)</f>
        <v>163.72012621471006</v>
      </c>
      <c r="M181" s="42">
        <f>(L181/MAX($J$7:$J35)) - $J39</f>
        <v>-9.6138910930939014E-2</v>
      </c>
      <c r="N181" s="42">
        <f t="shared" si="42"/>
        <v>9.2426901949870244E-3</v>
      </c>
      <c r="O181" s="43">
        <f t="shared" si="43"/>
        <v>-8.3599052983425234E-3</v>
      </c>
      <c r="P181" s="43">
        <f t="shared" si="44"/>
        <v>-1.0458597120528594E-5</v>
      </c>
      <c r="Q181" s="43">
        <f t="shared" si="45"/>
        <v>-6.9723980803523964E-6</v>
      </c>
      <c r="R181" s="43">
        <f t="shared" si="46"/>
        <v>-6.7911157302632339E-3</v>
      </c>
      <c r="S181" s="43">
        <f t="shared" si="47"/>
        <v>-2.4403393281233385E-5</v>
      </c>
      <c r="T181" s="43">
        <f t="shared" si="48"/>
        <v>-8.3599052983425234E-3</v>
      </c>
      <c r="U181" s="43">
        <f t="shared" si="49"/>
        <v>-5.368746521871346E-4</v>
      </c>
      <c r="V181" s="43">
        <f t="shared" si="50"/>
        <v>-4.2357318338140807E-3</v>
      </c>
      <c r="W181" s="44">
        <f t="shared" si="51"/>
        <v>-8.3665575679527043E-7</v>
      </c>
    </row>
    <row r="182" spans="12:23" ht="21" x14ac:dyDescent="0.4">
      <c r="L182" s="41">
        <f>($B40 * $N$172 + $C40 * $O$172 + $D40 * $P$172 + $E40 * $Q$172 + $F40 * $R$172 + $G40 * $S$172 + $H40 * $T$172 + $I40 * $U$172) * MAX($J$7:$J36)</f>
        <v>190.4007573549861</v>
      </c>
      <c r="M182" s="42">
        <f>(L182/MAX($J$7:$J36)) - $J40</f>
        <v>-5.1476943730458968E-2</v>
      </c>
      <c r="N182" s="42">
        <f t="shared" si="42"/>
        <v>2.6498757358288387E-3</v>
      </c>
      <c r="O182" s="43">
        <f t="shared" si="43"/>
        <v>-4.4762559765616494E-3</v>
      </c>
      <c r="P182" s="43">
        <f t="shared" si="44"/>
        <v>-4.6028339090608215E-6</v>
      </c>
      <c r="Q182" s="43">
        <f t="shared" si="45"/>
        <v>-2.3014169545304107E-6</v>
      </c>
      <c r="R182" s="43">
        <f t="shared" si="46"/>
        <v>-4.4762559765616494E-3</v>
      </c>
      <c r="S182" s="43">
        <f t="shared" si="47"/>
        <v>-9.4358095135746862E-5</v>
      </c>
      <c r="T182" s="43">
        <f t="shared" si="48"/>
        <v>-1.4268785118088548E-3</v>
      </c>
      <c r="U182" s="43">
        <f t="shared" si="49"/>
        <v>-3.2219837363425755E-5</v>
      </c>
      <c r="V182" s="43">
        <f t="shared" si="50"/>
        <v>-3.0033491256621862E-3</v>
      </c>
      <c r="W182" s="44">
        <f t="shared" si="51"/>
        <v>-2.6466294977099724E-6</v>
      </c>
    </row>
    <row r="183" spans="12:23" ht="21" x14ac:dyDescent="0.4">
      <c r="L183" s="41">
        <f>($B41 * $N$172 + $C41 * $O$172 + $D41 * $P$172 + $E41 * $Q$172 + $F41 * $R$172 + $G41 * $S$172 + $H41 * $T$172 + $I41 * $U$172) * MAX($J$7:$J37)</f>
        <v>223.81324757536328</v>
      </c>
      <c r="M183" s="42">
        <f>(L183/MAX($J$7:$J37)) - $J41</f>
        <v>-5.7716091173281248E-2</v>
      </c>
      <c r="N183" s="42">
        <f t="shared" si="42"/>
        <v>3.3311471803225134E-3</v>
      </c>
      <c r="O183" s="43">
        <f t="shared" si="43"/>
        <v>-5.0187905368070653E-3</v>
      </c>
      <c r="P183" s="43">
        <f t="shared" si="44"/>
        <v>-5.0012860356821776E-6</v>
      </c>
      <c r="Q183" s="43">
        <f t="shared" si="45"/>
        <v>-2.5006430178410888E-6</v>
      </c>
      <c r="R183" s="43">
        <f t="shared" si="46"/>
        <v>-5.0187905368070653E-3</v>
      </c>
      <c r="S183" s="43">
        <f t="shared" si="47"/>
        <v>-3.9760223983673315E-4</v>
      </c>
      <c r="T183" s="43">
        <f t="shared" si="48"/>
        <v>-1.802963615863425E-3</v>
      </c>
      <c r="U183" s="43">
        <f t="shared" si="49"/>
        <v>-1.5003858107046534E-5</v>
      </c>
      <c r="V183" s="43">
        <f t="shared" si="50"/>
        <v>-4.5011574321139605E-3</v>
      </c>
      <c r="W183" s="44">
        <f t="shared" si="51"/>
        <v>-2.1755594255217469E-6</v>
      </c>
    </row>
    <row r="184" spans="12:23" ht="21" x14ac:dyDescent="0.4">
      <c r="L184" s="41">
        <f>($B42 * $N$172 + $C42 * $O$172 + $D42 * $P$172 + $E42 * $Q$172 + $F42 * $R$172 + $G42 * $S$172 + $H42 * $T$172 + $I42 * $U$172) * MAX($J$7:$J38)</f>
        <v>203.56483628429879</v>
      </c>
      <c r="M184" s="42">
        <f>(L184/MAX($J$7:$J38)) - $J42</f>
        <v>-0.11380028472295861</v>
      </c>
      <c r="N184" s="42">
        <f t="shared" si="42"/>
        <v>1.2950504803026447E-2</v>
      </c>
      <c r="O184" s="43">
        <f t="shared" si="43"/>
        <v>-9.8956769324311834E-3</v>
      </c>
      <c r="P184" s="43">
        <f t="shared" si="44"/>
        <v>-1.3211851712191166E-5</v>
      </c>
      <c r="Q184" s="43">
        <f t="shared" si="45"/>
        <v>-8.8079011414607772E-6</v>
      </c>
      <c r="R184" s="43">
        <f t="shared" si="46"/>
        <v>-8.9003841034461153E-3</v>
      </c>
      <c r="S184" s="43">
        <f t="shared" si="47"/>
        <v>-1.3211851712191166E-5</v>
      </c>
      <c r="T184" s="43">
        <f t="shared" si="48"/>
        <v>-9.8956769324311834E-3</v>
      </c>
      <c r="U184" s="43">
        <f t="shared" si="49"/>
        <v>-4.4920295821449966E-4</v>
      </c>
      <c r="V184" s="43">
        <f t="shared" si="50"/>
        <v>-7.2444986888514891E-3</v>
      </c>
      <c r="W184" s="44">
        <f t="shared" si="51"/>
        <v>-3.8357641105030058E-7</v>
      </c>
    </row>
    <row r="185" spans="12:23" ht="21" x14ac:dyDescent="0.4">
      <c r="L185" s="41">
        <f>($B43 * $N$172 + $C43 * $O$172 + $D43 * $P$172 + $E43 * $Q$172 + $F43 * $R$172 + $G43 * $S$172 + $H43 * $T$172 + $I43 * $U$172) * MAX($J$7:$J39)</f>
        <v>171.43545896773873</v>
      </c>
      <c r="M185" s="42">
        <f>(L185/MAX($J$7:$J39)) - $J43</f>
        <v>-0.17089485396915005</v>
      </c>
      <c r="N185" s="42">
        <f t="shared" si="42"/>
        <v>2.920505111313712E-2</v>
      </c>
      <c r="O185" s="43">
        <f t="shared" si="43"/>
        <v>-1.4860422084273918E-2</v>
      </c>
      <c r="P185" s="43">
        <f t="shared" si="44"/>
        <v>-7.4006086077061344E-6</v>
      </c>
      <c r="Q185" s="43">
        <f t="shared" si="45"/>
        <v>-2.2201825823118402E-5</v>
      </c>
      <c r="R185" s="43">
        <f t="shared" si="46"/>
        <v>-1.4860422084273918E-2</v>
      </c>
      <c r="S185" s="43">
        <f t="shared" si="47"/>
        <v>-2.9602434430824538E-5</v>
      </c>
      <c r="T185" s="43">
        <f t="shared" si="48"/>
        <v>-7.3044006958059545E-3</v>
      </c>
      <c r="U185" s="43">
        <f t="shared" si="49"/>
        <v>-3.6262982177760056E-4</v>
      </c>
      <c r="V185" s="43">
        <f t="shared" si="50"/>
        <v>-7.667030517583555E-3</v>
      </c>
      <c r="W185" s="44">
        <f t="shared" si="51"/>
        <v>-5.423035508677222E-7</v>
      </c>
    </row>
    <row r="186" spans="12:23" ht="21" x14ac:dyDescent="0.4">
      <c r="L186" s="41">
        <f>($B44 * $N$172 + $C44 * $O$172 + $D44 * $P$172 + $E44 * $Q$172 + $F44 * $R$172 + $G44 * $S$172 + $H44 * $T$172 + $I44 * $U$172) * MAX($J$7:$J40)</f>
        <v>235.71496406898618</v>
      </c>
      <c r="M186" s="42">
        <f>(L186/MAX($J$7:$J40)) - $J44</f>
        <v>-5.9626149445241416E-2</v>
      </c>
      <c r="N186" s="42">
        <f t="shared" si="42"/>
        <v>3.5552776976662632E-3</v>
      </c>
      <c r="O186" s="43">
        <f t="shared" si="43"/>
        <v>-5.1848825604557756E-3</v>
      </c>
      <c r="P186" s="43">
        <f t="shared" si="44"/>
        <v>-1.0549099817814396E-5</v>
      </c>
      <c r="Q186" s="43">
        <f t="shared" si="45"/>
        <v>-7.9118248633607965E-6</v>
      </c>
      <c r="R186" s="43">
        <f t="shared" si="46"/>
        <v>-5.1848825604557756E-3</v>
      </c>
      <c r="S186" s="43">
        <f t="shared" si="47"/>
        <v>-2.9010024498989587E-5</v>
      </c>
      <c r="T186" s="43">
        <f t="shared" si="48"/>
        <v>-3.8978923826824192E-3</v>
      </c>
      <c r="U186" s="43">
        <f t="shared" si="49"/>
        <v>-8.4392798542515167E-5</v>
      </c>
      <c r="V186" s="43">
        <f t="shared" si="50"/>
        <v>-4.8103895169233643E-3</v>
      </c>
      <c r="W186" s="44">
        <f t="shared" si="51"/>
        <v>-6.5931873861339975E-7</v>
      </c>
    </row>
    <row r="187" spans="12:23" ht="21" x14ac:dyDescent="0.4">
      <c r="L187" s="41">
        <f>($B45 * $N$172 + $C45 * $O$172 + $D45 * $P$172 + $E45 * $Q$172 + $F45 * $R$172 + $G45 * $S$172 + $H45 * $T$172 + $I45 * $U$172) * MAX($J$7:$J41)</f>
        <v>233.39108752112341</v>
      </c>
      <c r="M187" s="42">
        <f>(L187/MAX($J$7:$J41)) - $J45</f>
        <v>-0.11566767387630711</v>
      </c>
      <c r="N187" s="42">
        <f t="shared" si="42"/>
        <v>1.3379010779955737E-2</v>
      </c>
      <c r="O187" s="43">
        <f t="shared" si="43"/>
        <v>-1.0058058597939748E-2</v>
      </c>
      <c r="P187" s="43">
        <f t="shared" si="44"/>
        <v>-1.5034467261494391E-5</v>
      </c>
      <c r="Q187" s="43">
        <f t="shared" si="45"/>
        <v>-1.5034467261494391E-5</v>
      </c>
      <c r="R187" s="43">
        <f t="shared" si="46"/>
        <v>-1.0058058597939748E-2</v>
      </c>
      <c r="S187" s="43">
        <f t="shared" si="47"/>
        <v>-5.3622933232663327E-4</v>
      </c>
      <c r="T187" s="43">
        <f t="shared" si="48"/>
        <v>-6.3445451843506329E-3</v>
      </c>
      <c r="U187" s="43">
        <f t="shared" si="49"/>
        <v>-2.8064338888122867E-4</v>
      </c>
      <c r="V187" s="43">
        <f t="shared" si="50"/>
        <v>-9.3113467239521932E-3</v>
      </c>
      <c r="W187" s="44">
        <f t="shared" si="51"/>
        <v>-6.5140154296434987E-7</v>
      </c>
    </row>
    <row r="188" spans="12:23" ht="21" x14ac:dyDescent="0.4">
      <c r="L188" s="41">
        <f>($B46 * $N$172 + $C46 * $O$172 + $D46 * $P$172 + $E46 * $Q$172 + $F46 * $R$172 + $G46 * $S$172 + $H46 * $T$172 + $I46 * $U$172) * MAX($J$7:$J42)</f>
        <v>204.45881917267906</v>
      </c>
      <c r="M188" s="42">
        <f>(L188/MAX($J$7:$J42)) - $J46</f>
        <v>-0.16615857535186251</v>
      </c>
      <c r="N188" s="42">
        <f t="shared" si="42"/>
        <v>2.7608672162960573E-2</v>
      </c>
      <c r="O188" s="43">
        <f t="shared" si="43"/>
        <v>-1.4448571769727175E-2</v>
      </c>
      <c r="P188" s="43">
        <f t="shared" si="44"/>
        <v>-2.2047668010773918E-5</v>
      </c>
      <c r="Q188" s="43">
        <f t="shared" si="45"/>
        <v>-1.4698445340515945E-5</v>
      </c>
      <c r="R188" s="43">
        <f t="shared" si="46"/>
        <v>-1.4448571769727175E-2</v>
      </c>
      <c r="S188" s="43">
        <f t="shared" si="47"/>
        <v>-1.5433367607541743E-4</v>
      </c>
      <c r="T188" s="43">
        <f t="shared" si="48"/>
        <v>-1.0788658879938705E-2</v>
      </c>
      <c r="U188" s="43">
        <f t="shared" si="49"/>
        <v>-2.2047668010773919E-4</v>
      </c>
      <c r="V188" s="43">
        <f t="shared" si="50"/>
        <v>-1.0288911738361162E-2</v>
      </c>
      <c r="W188" s="44">
        <f t="shared" si="51"/>
        <v>-1.8373056675644931E-6</v>
      </c>
    </row>
    <row r="189" spans="12:23" ht="21" x14ac:dyDescent="0.4">
      <c r="L189" s="41">
        <f>($B47 * $N$172 + $C47 * $O$172 + $D47 * $P$172 + $E47 * $Q$172 + $F47 * $R$172 + $G47 * $S$172 + $H47 * $T$172 + $I47 * $U$172) * MAX($J$7:$J43)</f>
        <v>236.35859306055676</v>
      </c>
      <c r="M189" s="42">
        <f>(L189/MAX($J$7:$J43)) - $J47</f>
        <v>-0.16283722945990126</v>
      </c>
      <c r="N189" s="42">
        <f t="shared" si="42"/>
        <v>2.6515963298176532E-2</v>
      </c>
      <c r="O189" s="43">
        <f t="shared" si="43"/>
        <v>-1.4159759083469675E-2</v>
      </c>
      <c r="P189" s="43">
        <f t="shared" si="44"/>
        <v>-2.6112972030372842E-5</v>
      </c>
      <c r="Q189" s="43">
        <f t="shared" si="45"/>
        <v>-1.3056486015186421E-5</v>
      </c>
      <c r="R189" s="43">
        <f t="shared" si="46"/>
        <v>-1.3141353174285135E-2</v>
      </c>
      <c r="S189" s="43">
        <f t="shared" si="47"/>
        <v>-6.5282430075932105E-6</v>
      </c>
      <c r="T189" s="43">
        <f t="shared" si="48"/>
        <v>-7.9579282262561245E-3</v>
      </c>
      <c r="U189" s="43">
        <f t="shared" si="49"/>
        <v>-4.6350525353911799E-4</v>
      </c>
      <c r="V189" s="43">
        <f t="shared" si="50"/>
        <v>-1.4159759083469675E-2</v>
      </c>
      <c r="W189" s="44">
        <f t="shared" si="51"/>
        <v>-1.3056486015186424E-6</v>
      </c>
    </row>
    <row r="190" spans="12:23" ht="21" x14ac:dyDescent="0.4">
      <c r="L190" s="41">
        <f>($B48 * $N$172 + $C48 * $O$172 + $D48 * $P$172 + $E48 * $Q$172 + $F48 * $R$172 + $G48 * $S$172 + $H48 * $T$172 + $I48 * $U$172) * MAX($J$7:$J44)</f>
        <v>188.95040566927153</v>
      </c>
      <c r="M190" s="42">
        <f>(L190/MAX($J$7:$J44)) - $J48</f>
        <v>-0.27991233796648424</v>
      </c>
      <c r="N190" s="42">
        <f t="shared" si="42"/>
        <v>7.8350916945863297E-2</v>
      </c>
      <c r="O190" s="43">
        <f t="shared" si="43"/>
        <v>-2.4340203301433411E-2</v>
      </c>
      <c r="P190" s="43">
        <f t="shared" si="44"/>
        <v>-6.0158683394546237E-6</v>
      </c>
      <c r="Q190" s="43">
        <f t="shared" si="45"/>
        <v>-1.8047605018363874E-5</v>
      </c>
      <c r="R190" s="43">
        <f t="shared" si="46"/>
        <v>-1.1785086076991609E-2</v>
      </c>
      <c r="S190" s="43">
        <f t="shared" si="47"/>
        <v>-3.0079341697273125E-5</v>
      </c>
      <c r="T190" s="43">
        <f t="shared" si="48"/>
        <v>-3.2365371666265878E-3</v>
      </c>
      <c r="U190" s="43">
        <f t="shared" si="49"/>
        <v>-6.6174551734000874E-5</v>
      </c>
      <c r="V190" s="43">
        <f t="shared" si="50"/>
        <v>-2.4340203301433411E-2</v>
      </c>
      <c r="W190" s="44">
        <f t="shared" si="51"/>
        <v>-2.5266647025709425E-6</v>
      </c>
    </row>
    <row r="191" spans="12:23" ht="21" x14ac:dyDescent="0.4">
      <c r="L191" s="41">
        <f>($B49 * $N$172 + $C49 * $O$172 + $D49 * $P$172 + $E49 * $Q$172 + $F49 * $R$172 + $G49 * $S$172 + $H49 * $T$172 + $I49 * $U$172) * MAX($J$7:$J45)</f>
        <v>195.94518423763063</v>
      </c>
      <c r="M191" s="42">
        <f>(L191/MAX($J$7:$J45)) - $J49</f>
        <v>-0.26792141871716418</v>
      </c>
      <c r="N191" s="42">
        <f t="shared" si="42"/>
        <v>7.1781886607418008E-2</v>
      </c>
      <c r="O191" s="43">
        <f t="shared" si="43"/>
        <v>-2.3297514671057756E-2</v>
      </c>
      <c r="P191" s="43">
        <f t="shared" si="44"/>
        <v>-3.3030502841764308E-5</v>
      </c>
      <c r="Q191" s="43">
        <f t="shared" si="45"/>
        <v>-2.202033522784287E-5</v>
      </c>
      <c r="R191" s="43">
        <f t="shared" si="46"/>
        <v>-2.1161542153956998E-2</v>
      </c>
      <c r="S191" s="43">
        <f t="shared" si="47"/>
        <v>-6.6061005683528616E-5</v>
      </c>
      <c r="T191" s="43">
        <f t="shared" si="48"/>
        <v>-2.3297514671057756E-2</v>
      </c>
      <c r="U191" s="43">
        <f t="shared" si="49"/>
        <v>-1.4973827954933153E-3</v>
      </c>
      <c r="V191" s="43">
        <f t="shared" si="50"/>
        <v>-1.5656458346996281E-2</v>
      </c>
      <c r="W191" s="44">
        <f t="shared" si="51"/>
        <v>-1.5413223624814719E-6</v>
      </c>
    </row>
    <row r="192" spans="12:23" ht="21" x14ac:dyDescent="0.4">
      <c r="L192" s="41">
        <f>($B50 * $N$172 + $C50 * $O$172 + $D50 * $P$172 + $E50 * $Q$172 + $F50 * $R$172 + $G50 * $S$172 + $H50 * $T$172 + $I50 * $U$172) * MAX($J$7:$J46)</f>
        <v>175.54970040067457</v>
      </c>
      <c r="M192" s="42">
        <f>(L192/MAX($J$7:$J46)) - $J50</f>
        <v>-0.30339182539013121</v>
      </c>
      <c r="N192" s="42">
        <f t="shared" si="42"/>
        <v>9.204659971355586E-2</v>
      </c>
      <c r="O192" s="43">
        <f t="shared" si="43"/>
        <v>-2.6381897860011411E-2</v>
      </c>
      <c r="P192" s="43">
        <f t="shared" si="44"/>
        <v>-1.3432738217928416E-5</v>
      </c>
      <c r="Q192" s="43">
        <f t="shared" si="45"/>
        <v>-1.3432738217928416E-5</v>
      </c>
      <c r="R192" s="43">
        <f t="shared" si="46"/>
        <v>-2.6381897860011411E-2</v>
      </c>
      <c r="S192" s="43">
        <f t="shared" si="47"/>
        <v>-2.095507161996833E-3</v>
      </c>
      <c r="T192" s="43">
        <f t="shared" si="48"/>
        <v>-2.673114905367755E-3</v>
      </c>
      <c r="U192" s="43">
        <f t="shared" si="49"/>
        <v>0</v>
      </c>
      <c r="V192" s="43">
        <f t="shared" si="50"/>
        <v>-1.5716303714976246E-2</v>
      </c>
      <c r="W192" s="44">
        <f t="shared" si="51"/>
        <v>-1.4373029893183407E-5</v>
      </c>
    </row>
    <row r="193" spans="12:23" ht="21" x14ac:dyDescent="0.4">
      <c r="L193" s="41">
        <f>($B51 * $N$172 + $C51 * $O$172 + $D51 * $P$172 + $E51 * $Q$172 + $F51 * $R$172 + $G51 * $S$172 + $H51 * $T$172 + $I51 * $U$172) * MAX($J$7:$J47)</f>
        <v>183.51471130473237</v>
      </c>
      <c r="M193" s="42">
        <f>(L193/MAX($J$7:$J47)) - $J51</f>
        <v>-0.30519180642655236</v>
      </c>
      <c r="N193" s="42">
        <f t="shared" si="42"/>
        <v>9.3142038709902203E-2</v>
      </c>
      <c r="O193" s="43">
        <f t="shared" si="43"/>
        <v>-2.6538417950134986E-2</v>
      </c>
      <c r="P193" s="43">
        <f t="shared" si="44"/>
        <v>-2.6725496425110762E-5</v>
      </c>
      <c r="Q193" s="43">
        <f t="shared" si="45"/>
        <v>-2.6725496425110762E-5</v>
      </c>
      <c r="R193" s="43">
        <f t="shared" si="46"/>
        <v>-2.6538417950134986E-2</v>
      </c>
      <c r="S193" s="43">
        <f t="shared" si="47"/>
        <v>-4.0088244637666139E-3</v>
      </c>
      <c r="T193" s="43">
        <f t="shared" si="48"/>
        <v>-7.8572959489825629E-3</v>
      </c>
      <c r="U193" s="43">
        <f t="shared" si="49"/>
        <v>-2.1380397140088609E-4</v>
      </c>
      <c r="V193" s="43">
        <f t="shared" si="50"/>
        <v>-1.6529719538931006E-2</v>
      </c>
      <c r="W193" s="44">
        <f t="shared" si="51"/>
        <v>-2.8059930647438946E-6</v>
      </c>
    </row>
    <row r="194" spans="12:23" ht="21" x14ac:dyDescent="0.4">
      <c r="L194" s="41">
        <f>($B52 * $N$172 + $C52 * $O$172 + $D52 * $P$172 + $E52 * $Q$172 + $F52 * $R$172 + $G52 * $S$172 + $H52 * $T$172 + $I52 * $U$172) * MAX($J$7:$J48)</f>
        <v>239.17063386342727</v>
      </c>
      <c r="M194" s="42">
        <f>(L194/MAX($J$7:$J48)) - $J52</f>
        <v>-0.21883368023751781</v>
      </c>
      <c r="N194" s="42">
        <f t="shared" si="42"/>
        <v>4.7888179606296197E-2</v>
      </c>
      <c r="O194" s="43">
        <f t="shared" si="43"/>
        <v>-1.9029015672827637E-2</v>
      </c>
      <c r="P194" s="43">
        <f t="shared" si="44"/>
        <v>-3.6245744138719309E-5</v>
      </c>
      <c r="Q194" s="43">
        <f t="shared" si="45"/>
        <v>-1.8122872069359654E-5</v>
      </c>
      <c r="R194" s="43">
        <f t="shared" si="46"/>
        <v>-1.78782132964233E-2</v>
      </c>
      <c r="S194" s="43">
        <f t="shared" si="47"/>
        <v>-3.0808882517911409E-4</v>
      </c>
      <c r="T194" s="43">
        <f t="shared" si="48"/>
        <v>-1.2604457524239641E-2</v>
      </c>
      <c r="U194" s="43">
        <f t="shared" si="49"/>
        <v>-4.0776462156059224E-4</v>
      </c>
      <c r="V194" s="43">
        <f t="shared" si="50"/>
        <v>-1.9029015672827637E-2</v>
      </c>
      <c r="W194" s="44">
        <f t="shared" si="51"/>
        <v>-1.9978427841383162E-6</v>
      </c>
    </row>
    <row r="195" spans="12:23" ht="21" x14ac:dyDescent="0.4">
      <c r="L195" s="41">
        <f>($B53 * $N$172 + $C53 * $O$172 + $D53 * $P$172 + $E53 * $Q$172 + $F53 * $R$172 + $G53 * $S$172 + $H53 * $T$172 + $I53 * $U$172) * MAX($J$7:$J49)</f>
        <v>190.47160481157212</v>
      </c>
      <c r="M195" s="42">
        <f>(L195/MAX($J$7:$J49)) - $J53</f>
        <v>-0.40787546989291801</v>
      </c>
      <c r="N195" s="42">
        <f t="shared" si="42"/>
        <v>0.16636239894036867</v>
      </c>
      <c r="O195" s="43">
        <f t="shared" si="43"/>
        <v>-3.5467432164601569E-2</v>
      </c>
      <c r="P195" s="43">
        <f t="shared" si="44"/>
        <v>-3.5151072511993625E-5</v>
      </c>
      <c r="Q195" s="43">
        <f t="shared" si="45"/>
        <v>-5.2726608767990441E-5</v>
      </c>
      <c r="R195" s="43">
        <f t="shared" si="46"/>
        <v>-3.5467432164601569E-2</v>
      </c>
      <c r="S195" s="43">
        <f t="shared" si="47"/>
        <v>-1.8454313068796654E-3</v>
      </c>
      <c r="T195" s="43">
        <f t="shared" si="48"/>
        <v>-2.92105412574667E-2</v>
      </c>
      <c r="U195" s="43">
        <f t="shared" si="49"/>
        <v>-1.1951364654077833E-3</v>
      </c>
      <c r="V195" s="43">
        <f t="shared" si="50"/>
        <v>-2.1371852087292125E-2</v>
      </c>
      <c r="W195" s="44">
        <f t="shared" si="51"/>
        <v>-1.3480226499376802E-6</v>
      </c>
    </row>
    <row r="196" spans="12:23" ht="21" x14ac:dyDescent="0.4">
      <c r="L196" s="41">
        <f>($B54 * $N$172 + $C54 * $O$172 + $D54 * $P$172 + $E54 * $Q$172 + $F54 * $R$172 + $G54 * $S$172 + $H54 * $T$172 + $I54 * $U$172) * MAX($J$7:$J50)</f>
        <v>232.18636962302426</v>
      </c>
      <c r="M196" s="42">
        <f>(L196/MAX($J$7:$J50)) - $J54</f>
        <v>-0.42141500935126214</v>
      </c>
      <c r="N196" s="42">
        <f t="shared" si="42"/>
        <v>0.17759061010652435</v>
      </c>
      <c r="O196" s="43">
        <f t="shared" si="43"/>
        <v>-3.6644783421848882E-2</v>
      </c>
      <c r="P196" s="43">
        <f t="shared" si="44"/>
        <v>-6.1100097410335773E-5</v>
      </c>
      <c r="Q196" s="43">
        <f t="shared" si="45"/>
        <v>-4.5825073057751833E-5</v>
      </c>
      <c r="R196" s="43">
        <f t="shared" si="46"/>
        <v>-3.047367358340497E-2</v>
      </c>
      <c r="S196" s="43">
        <f t="shared" si="47"/>
        <v>-2.8564295539331977E-3</v>
      </c>
      <c r="T196" s="43">
        <f t="shared" si="48"/>
        <v>-2.8274070076632882E-2</v>
      </c>
      <c r="U196" s="43">
        <f t="shared" si="49"/>
        <v>-1.359477167379971E-3</v>
      </c>
      <c r="V196" s="43">
        <f t="shared" si="50"/>
        <v>-3.6644783421848882E-2</v>
      </c>
      <c r="W196" s="44">
        <f t="shared" si="51"/>
        <v>-3.5315603823432718E-6</v>
      </c>
    </row>
    <row r="197" spans="12:23" ht="21" x14ac:dyDescent="0.4">
      <c r="L197" s="41">
        <f>($B55 * $N$172 + $C55 * $O$172 + $D55 * $P$172 + $E55 * $Q$172 + $F55 * $R$172 + $G55 * $S$172 + $H55 * $T$172 + $I55 * $U$172) * MAX($J$7:$J51)</f>
        <v>150.6809234913072</v>
      </c>
      <c r="M197" s="42">
        <f>(L197/MAX($J$7:$J51)) - $J55</f>
        <v>-0.73794622001511789</v>
      </c>
      <c r="N197" s="42">
        <f t="shared" si="42"/>
        <v>0.54456462363460079</v>
      </c>
      <c r="O197" s="43">
        <f t="shared" si="43"/>
        <v>-6.416923652305373E-2</v>
      </c>
      <c r="P197" s="43">
        <f t="shared" si="44"/>
        <v>-5.5377981896917996E-5</v>
      </c>
      <c r="Q197" s="43">
        <f t="shared" si="45"/>
        <v>-4.1533486422688502E-5</v>
      </c>
      <c r="R197" s="43">
        <f t="shared" si="46"/>
        <v>-2.7592079480139392E-2</v>
      </c>
      <c r="S197" s="43">
        <f t="shared" si="47"/>
        <v>-1.5782724840621629E-3</v>
      </c>
      <c r="T197" s="43">
        <f t="shared" si="48"/>
        <v>-6.416923652305373E-2</v>
      </c>
      <c r="U197" s="43">
        <f t="shared" si="49"/>
        <v>-2.7273656084232114E-3</v>
      </c>
      <c r="V197" s="43">
        <f t="shared" si="50"/>
        <v>-4.1713464863853481E-2</v>
      </c>
      <c r="W197" s="44">
        <f t="shared" si="51"/>
        <v>-4.7071284612380307E-6</v>
      </c>
    </row>
    <row r="198" spans="12:23" ht="21" x14ac:dyDescent="0.4">
      <c r="L198" s="41"/>
      <c r="M198" s="42"/>
      <c r="N198" s="42"/>
      <c r="O198" s="42"/>
      <c r="P198" s="22"/>
      <c r="Q198" s="22"/>
      <c r="R198" s="22"/>
      <c r="S198" s="22"/>
      <c r="T198" s="22"/>
      <c r="U198" s="22"/>
      <c r="V198" s="22"/>
      <c r="W198" s="29"/>
    </row>
    <row r="199" spans="12:23" ht="21" x14ac:dyDescent="0.4">
      <c r="L199" s="31" t="s">
        <v>31</v>
      </c>
      <c r="M199" s="22"/>
      <c r="N199" s="8" t="s">
        <v>23</v>
      </c>
      <c r="O199" s="22"/>
      <c r="P199" s="45" t="s">
        <v>26</v>
      </c>
      <c r="Q199" s="22"/>
      <c r="R199" s="22"/>
      <c r="S199" s="22"/>
      <c r="T199" s="22"/>
      <c r="U199" s="22"/>
      <c r="V199" s="22"/>
      <c r="W199" s="29"/>
    </row>
    <row r="200" spans="12:23" ht="21" x14ac:dyDescent="0.4">
      <c r="L200" s="46">
        <f>1 - ABS(SUM(M175:M197)) / 23</f>
        <v>0.84333756734029675</v>
      </c>
      <c r="M200" s="38"/>
      <c r="N200" s="47">
        <f>GEOMEAN(N175:N197)</f>
        <v>1.3793697325084498E-2</v>
      </c>
      <c r="O200" s="38"/>
      <c r="P200" s="48">
        <f t="shared" ref="P200:W200" si="52">SUM(P175:P197)</f>
        <v>-3.6019013659298717E-4</v>
      </c>
      <c r="Q200" s="48">
        <f t="shared" si="52"/>
        <v>-3.1724074016734798E-4</v>
      </c>
      <c r="R200" s="48">
        <f t="shared" si="52"/>
        <v>-0.25180813992605594</v>
      </c>
      <c r="S200" s="48">
        <f t="shared" si="52"/>
        <v>-1.3418843299959691E-2</v>
      </c>
      <c r="T200" s="48">
        <f t="shared" si="52"/>
        <v>-0.20521819503424338</v>
      </c>
      <c r="U200" s="48">
        <f t="shared" si="52"/>
        <v>-9.4589028089311182E-3</v>
      </c>
      <c r="V200" s="48">
        <f t="shared" si="52"/>
        <v>-0.24226183156918246</v>
      </c>
      <c r="W200" s="49">
        <f t="shared" si="52"/>
        <v>-3.9368318344197594E-5</v>
      </c>
    </row>
    <row r="201" spans="12:23" ht="21" x14ac:dyDescent="0.4"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  <row r="202" spans="12:23" ht="21" x14ac:dyDescent="0.3">
      <c r="L202" s="57" t="s">
        <v>35</v>
      </c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9"/>
    </row>
    <row r="203" spans="12:23" ht="21" x14ac:dyDescent="0.4">
      <c r="L203" s="30"/>
      <c r="M203" s="22"/>
      <c r="N203" s="8" t="s">
        <v>11</v>
      </c>
      <c r="O203" s="8" t="s">
        <v>12</v>
      </c>
      <c r="P203" s="8" t="s">
        <v>13</v>
      </c>
      <c r="Q203" s="8" t="s">
        <v>14</v>
      </c>
      <c r="R203" s="8" t="s">
        <v>15</v>
      </c>
      <c r="S203" s="8" t="s">
        <v>16</v>
      </c>
      <c r="T203" s="8" t="s">
        <v>17</v>
      </c>
      <c r="U203" s="8" t="s">
        <v>18</v>
      </c>
      <c r="V203" s="22"/>
      <c r="W203" s="29"/>
    </row>
    <row r="204" spans="12:23" ht="21" x14ac:dyDescent="0.4">
      <c r="L204" s="30"/>
      <c r="M204" s="22"/>
      <c r="N204" s="50">
        <f t="shared" ref="N204:U204" si="53">N172 - (P200*$M$5)</f>
        <v>0.21003941955156055</v>
      </c>
      <c r="O204" s="50">
        <f t="shared" si="53"/>
        <v>0.19003420154803127</v>
      </c>
      <c r="P204" s="50">
        <f t="shared" si="53"/>
        <v>0.15809067092818394</v>
      </c>
      <c r="Q204" s="50">
        <f t="shared" si="53"/>
        <v>6.4342051246633787E-3</v>
      </c>
      <c r="R204" s="50">
        <f t="shared" si="53"/>
        <v>3.7484422377364025E-2</v>
      </c>
      <c r="S204" s="50">
        <f t="shared" si="53"/>
        <v>2.1018293565697857E-2</v>
      </c>
      <c r="T204" s="50">
        <f t="shared" si="53"/>
        <v>0.25619807178377563</v>
      </c>
      <c r="U204" s="50">
        <f t="shared" si="53"/>
        <v>0.20000436623335863</v>
      </c>
      <c r="V204" s="22"/>
      <c r="W204" s="29"/>
    </row>
    <row r="205" spans="12:23" ht="21" x14ac:dyDescent="0.4">
      <c r="L205" s="30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9"/>
    </row>
    <row r="206" spans="12:23" ht="21" x14ac:dyDescent="0.4">
      <c r="L206" s="40" t="s">
        <v>21</v>
      </c>
      <c r="M206" s="8" t="s">
        <v>22</v>
      </c>
      <c r="N206" s="8" t="s">
        <v>27</v>
      </c>
      <c r="O206" s="8" t="s">
        <v>24</v>
      </c>
      <c r="P206" s="22"/>
      <c r="Q206" s="22"/>
      <c r="R206" s="22"/>
      <c r="S206" s="22"/>
      <c r="T206" s="22"/>
      <c r="U206" s="22"/>
      <c r="V206" s="22"/>
      <c r="W206" s="29"/>
    </row>
    <row r="207" spans="12:23" ht="21" x14ac:dyDescent="0.4">
      <c r="L207" s="41">
        <f>($B33 * $N$204 + $C33 * $O$204 + $D33 * $P$204 + $E33 * $Q$204 + $F33 * $R$204 + $G33 * $S$204 + $H33 * $T$204 + $I33 * $U$204) * MAX($J$7:$J29)</f>
        <v>151.47045905859272</v>
      </c>
      <c r="M207" s="42">
        <f>(L207/MAX($J$7:$J29)) - $J33</f>
        <v>0.15038340705842212</v>
      </c>
      <c r="N207" s="42">
        <f t="shared" ref="N207:N229" si="54">M207*M207</f>
        <v>2.2615169118499086E-2</v>
      </c>
      <c r="O207" s="43">
        <f t="shared" ref="O207:O229" si="55">2*M207/23</f>
        <v>1.3076818005080185E-2</v>
      </c>
      <c r="P207" s="43">
        <f t="shared" ref="P207:P229" si="56">$O207*B33</f>
        <v>6.4007919750759602E-6</v>
      </c>
      <c r="Q207" s="43">
        <f t="shared" ref="Q207:Q229" si="57">$O207*C33</f>
        <v>6.4007919750759602E-6</v>
      </c>
      <c r="R207" s="43">
        <f t="shared" ref="R207:R229" si="58">$O207*D33</f>
        <v>1.2398334055722134E-2</v>
      </c>
      <c r="S207" s="43">
        <f t="shared" ref="S207:S229" si="59">$O207*E33</f>
        <v>1.9202375925227877E-4</v>
      </c>
      <c r="T207" s="43">
        <f t="shared" ref="T207:T229" si="60">$O207*F33</f>
        <v>1.3076818005080185E-2</v>
      </c>
      <c r="U207" s="43">
        <f t="shared" ref="U207:U229" si="61">$O207*G33</f>
        <v>3.0723801480364604E-4</v>
      </c>
      <c r="V207" s="43">
        <f t="shared" ref="V207:V229" si="62">$O207*H33</f>
        <v>3.8404751850455755E-3</v>
      </c>
      <c r="W207" s="44">
        <f t="shared" ref="W207:W229" si="63">$O207*I33</f>
        <v>1.8562296727720281E-6</v>
      </c>
    </row>
    <row r="208" spans="12:23" ht="21" x14ac:dyDescent="0.4">
      <c r="L208" s="41">
        <f>($B34 * $N$204 + $C34 * $O$204 + $D34 * $P$204 + $E34 * $Q$204 + $F34 * $R$204 + $G34 * $S$204 + $H34 * $T$204 + $I34 * $U$204) * MAX($J$7:$J30)</f>
        <v>195.05852856510703</v>
      </c>
      <c r="M208" s="42">
        <f>(L208/MAX($J$7:$J30)) - $J34</f>
        <v>0.19140613663496872</v>
      </c>
      <c r="N208" s="42">
        <f t="shared" si="54"/>
        <v>3.6636309141524312E-2</v>
      </c>
      <c r="O208" s="43">
        <f t="shared" si="55"/>
        <v>1.6644011881301629E-2</v>
      </c>
      <c r="P208" s="43">
        <f t="shared" si="56"/>
        <v>1.7176482849640482E-5</v>
      </c>
      <c r="Q208" s="43">
        <f t="shared" si="57"/>
        <v>8.588241424820241E-6</v>
      </c>
      <c r="R208" s="43">
        <f t="shared" si="58"/>
        <v>1.6644011881301629E-2</v>
      </c>
      <c r="S208" s="43">
        <f t="shared" si="59"/>
        <v>4.9811800263957408E-4</v>
      </c>
      <c r="T208" s="43">
        <f t="shared" si="60"/>
        <v>9.0777711860349965E-3</v>
      </c>
      <c r="U208" s="43">
        <f t="shared" si="61"/>
        <v>1.5458834564676435E-4</v>
      </c>
      <c r="V208" s="43">
        <f t="shared" si="62"/>
        <v>1.0391772124032491E-2</v>
      </c>
      <c r="W208" s="44">
        <f t="shared" si="63"/>
        <v>3.0058844986870849E-6</v>
      </c>
    </row>
    <row r="209" spans="12:23" ht="21" x14ac:dyDescent="0.4">
      <c r="L209" s="41">
        <f>($B35 * $N$204 + $C35 * $O$204 + $D35 * $P$204 + $E35 * $Q$204 + $F35 * $R$204 + $G35 * $S$204 + $H35 * $T$204 + $I35 * $U$204) * MAX($J$7:$J31)</f>
        <v>180.68047974614171</v>
      </c>
      <c r="M209" s="42">
        <f>(L209/MAX($J$7:$J31)) - $J35</f>
        <v>7.0748660428072513E-2</v>
      </c>
      <c r="N209" s="42">
        <f t="shared" si="54"/>
        <v>5.0053729523667134E-3</v>
      </c>
      <c r="O209" s="43">
        <f t="shared" si="55"/>
        <v>6.1520574285280445E-3</v>
      </c>
      <c r="P209" s="43">
        <f t="shared" si="56"/>
        <v>3.1695298446821459E-6</v>
      </c>
      <c r="Q209" s="43">
        <f t="shared" si="57"/>
        <v>3.1695298446821459E-6</v>
      </c>
      <c r="R209" s="43">
        <f t="shared" si="58"/>
        <v>6.1108535405471768E-3</v>
      </c>
      <c r="S209" s="43">
        <f t="shared" si="59"/>
        <v>2.0601943990433946E-4</v>
      </c>
      <c r="T209" s="43">
        <f t="shared" si="60"/>
        <v>6.1520574285280445E-3</v>
      </c>
      <c r="U209" s="43">
        <f t="shared" si="61"/>
        <v>1.4262884301069655E-4</v>
      </c>
      <c r="V209" s="43">
        <f t="shared" si="62"/>
        <v>2.8525768602139308E-3</v>
      </c>
      <c r="W209" s="44">
        <f t="shared" si="63"/>
        <v>2.5343141526694012E-7</v>
      </c>
    </row>
    <row r="210" spans="12:23" ht="21" x14ac:dyDescent="0.4">
      <c r="L210" s="41">
        <f>($B36 * $N$204 + $C36 * $O$204 + $D36 * $P$204 + $E36 * $Q$204 + $F36 * $R$204 + $G36 * $S$204 + $H36 * $T$204 + $I36 * $U$204) * MAX($J$7:$J32)</f>
        <v>161.73753973548557</v>
      </c>
      <c r="M210" s="42">
        <f>(L210/MAX($J$7:$J32)) - $J36</f>
        <v>3.1957212791053347E-3</v>
      </c>
      <c r="N210" s="42">
        <f t="shared" si="54"/>
        <v>1.0212634493726636E-5</v>
      </c>
      <c r="O210" s="43">
        <f t="shared" si="55"/>
        <v>2.7788880687872476E-4</v>
      </c>
      <c r="P210" s="43">
        <f t="shared" si="56"/>
        <v>1.4302048732821657E-7</v>
      </c>
      <c r="Q210" s="43">
        <f t="shared" si="57"/>
        <v>1.4302048732821657E-7</v>
      </c>
      <c r="R210" s="43">
        <f t="shared" si="58"/>
        <v>2.7788880687872476E-4</v>
      </c>
      <c r="S210" s="43">
        <f t="shared" si="59"/>
        <v>1.6304335555416686E-5</v>
      </c>
      <c r="T210" s="43">
        <f t="shared" si="60"/>
        <v>2.0008566177217495E-4</v>
      </c>
      <c r="U210" s="43">
        <f t="shared" si="61"/>
        <v>1.2299761910226623E-5</v>
      </c>
      <c r="V210" s="43">
        <f t="shared" si="62"/>
        <v>1.0268870990165949E-4</v>
      </c>
      <c r="W210" s="44">
        <f t="shared" si="63"/>
        <v>2.1453073099232481E-8</v>
      </c>
    </row>
    <row r="211" spans="12:23" ht="21" x14ac:dyDescent="0.4">
      <c r="L211" s="41">
        <f>($B37 * $N$204 + $C37 * $O$204 + $D37 * $P$204 + $E37 * $Q$204 + $F37 * $R$204 + $G37 * $S$204 + $H37 * $T$204 + $I37 * $U$204) * MAX($J$7:$J33)</f>
        <v>161.82504936633345</v>
      </c>
      <c r="M211" s="42">
        <f>(L211/MAX($J$7:$J33)) - $J37</f>
        <v>3.1739988979712086E-3</v>
      </c>
      <c r="N211" s="42">
        <f t="shared" si="54"/>
        <v>1.0074269004322446E-5</v>
      </c>
      <c r="O211" s="43">
        <f t="shared" si="55"/>
        <v>2.7599990417140943E-4</v>
      </c>
      <c r="P211" s="43">
        <f t="shared" si="56"/>
        <v>2.7836601530147196E-7</v>
      </c>
      <c r="Q211" s="43">
        <f t="shared" si="57"/>
        <v>1.3918300765073598E-7</v>
      </c>
      <c r="R211" s="43">
        <f t="shared" si="58"/>
        <v>2.7599990417140943E-4</v>
      </c>
      <c r="S211" s="43">
        <f t="shared" si="59"/>
        <v>2.1155817162911868E-5</v>
      </c>
      <c r="T211" s="43">
        <f t="shared" si="60"/>
        <v>6.0683791335720884E-5</v>
      </c>
      <c r="U211" s="43">
        <f t="shared" si="61"/>
        <v>9.7428105355515166E-7</v>
      </c>
      <c r="V211" s="43">
        <f t="shared" si="62"/>
        <v>1.230377787632506E-4</v>
      </c>
      <c r="W211" s="44">
        <f t="shared" si="63"/>
        <v>2.3660472260185946E-8</v>
      </c>
    </row>
    <row r="212" spans="12:23" ht="21" x14ac:dyDescent="0.4">
      <c r="L212" s="41">
        <f>($B38 * $N$204 + $C38 * $O$204 + $D38 * $P$204 + $E38 * $Q$204 + $F38 * $R$204 + $G38 * $S$204 + $H38 * $T$204 + $I38 * $U$204) * MAX($J$7:$J34)</f>
        <v>170.61505905622499</v>
      </c>
      <c r="M212" s="42">
        <f>(L212/MAX($J$7:$J34)) - $J38</f>
        <v>-1.4582505989173933E-2</v>
      </c>
      <c r="N212" s="42">
        <f t="shared" si="54"/>
        <v>2.1264948092429361E-4</v>
      </c>
      <c r="O212" s="43">
        <f t="shared" si="55"/>
        <v>-1.2680439990586029E-3</v>
      </c>
      <c r="P212" s="43">
        <f t="shared" si="56"/>
        <v>-1.2782701603413336E-6</v>
      </c>
      <c r="Q212" s="43">
        <f t="shared" si="57"/>
        <v>-6.391350801706668E-7</v>
      </c>
      <c r="R212" s="43">
        <f t="shared" si="58"/>
        <v>-1.2680439990586029E-3</v>
      </c>
      <c r="S212" s="43">
        <f t="shared" si="59"/>
        <v>-3.7708969730069342E-5</v>
      </c>
      <c r="T212" s="43">
        <f t="shared" si="60"/>
        <v>-5.2281249557960545E-4</v>
      </c>
      <c r="U212" s="43">
        <f t="shared" si="61"/>
        <v>-3.0678483848192008E-5</v>
      </c>
      <c r="V212" s="43">
        <f t="shared" si="62"/>
        <v>-6.0462178584145079E-4</v>
      </c>
      <c r="W212" s="44">
        <f t="shared" si="63"/>
        <v>-6.3913508017066683E-8</v>
      </c>
    </row>
    <row r="213" spans="12:23" ht="21" x14ac:dyDescent="0.4">
      <c r="L213" s="41">
        <f>($B39 * $N$204 + $C39 * $O$204 + $D39 * $P$204 + $E39 * $Q$204 + $F39 * $R$204 + $G39 * $S$204 + $H39 * $T$204 + $I39 * $U$204) * MAX($J$7:$J35)</f>
        <v>171.0778393033803</v>
      </c>
      <c r="M213" s="42">
        <f>(L213/MAX($J$7:$J35)) - $J39</f>
        <v>-8.3342888168034257E-2</v>
      </c>
      <c r="N213" s="42">
        <f t="shared" si="54"/>
        <v>6.9460370081894643E-3</v>
      </c>
      <c r="O213" s="43">
        <f t="shared" si="55"/>
        <v>-7.247207666785588E-3</v>
      </c>
      <c r="P213" s="43">
        <f t="shared" si="56"/>
        <v>-9.0665650543606177E-6</v>
      </c>
      <c r="Q213" s="43">
        <f t="shared" si="57"/>
        <v>-6.0443767029070788E-6</v>
      </c>
      <c r="R213" s="43">
        <f t="shared" si="58"/>
        <v>-5.8872229086314948E-3</v>
      </c>
      <c r="S213" s="43">
        <f t="shared" si="59"/>
        <v>-2.1155318460174775E-5</v>
      </c>
      <c r="T213" s="43">
        <f t="shared" si="60"/>
        <v>-7.247207666785588E-3</v>
      </c>
      <c r="U213" s="43">
        <f t="shared" si="61"/>
        <v>-4.6541700612384512E-4</v>
      </c>
      <c r="V213" s="43">
        <f t="shared" si="62"/>
        <v>-3.671958847016051E-3</v>
      </c>
      <c r="W213" s="44">
        <f t="shared" si="63"/>
        <v>-7.2529745238969936E-7</v>
      </c>
    </row>
    <row r="214" spans="12:23" ht="21" x14ac:dyDescent="0.4">
      <c r="L214" s="41">
        <f>($B40 * $N$204 + $C40 * $O$204 + $D40 * $P$204 + $E40 * $Q$204 + $F40 * $R$204 + $G40 * $S$204 + $H40 * $T$204 + $I40 * $U$204) * MAX($J$7:$J36)</f>
        <v>197.02644232707075</v>
      </c>
      <c r="M214" s="42">
        <f>(L214/MAX($J$7:$J36)) - $J40</f>
        <v>-3.995401334422477E-2</v>
      </c>
      <c r="N214" s="42">
        <f t="shared" si="54"/>
        <v>1.5963231823104911E-3</v>
      </c>
      <c r="O214" s="43">
        <f t="shared" si="55"/>
        <v>-3.4742620299325886E-3</v>
      </c>
      <c r="P214" s="43">
        <f t="shared" si="56"/>
        <v>-3.5725059433754124E-6</v>
      </c>
      <c r="Q214" s="43">
        <f t="shared" si="57"/>
        <v>-1.7862529716877062E-6</v>
      </c>
      <c r="R214" s="43">
        <f t="shared" si="58"/>
        <v>-3.4742620299325886E-3</v>
      </c>
      <c r="S214" s="43">
        <f t="shared" si="59"/>
        <v>-7.3236371839195964E-5</v>
      </c>
      <c r="T214" s="43">
        <f t="shared" si="60"/>
        <v>-1.1074768424463779E-3</v>
      </c>
      <c r="U214" s="43">
        <f t="shared" si="61"/>
        <v>-2.5007541603627889E-5</v>
      </c>
      <c r="V214" s="43">
        <f t="shared" si="62"/>
        <v>-2.3310601280524565E-3</v>
      </c>
      <c r="W214" s="44">
        <f t="shared" si="63"/>
        <v>-2.0541909174408622E-6</v>
      </c>
    </row>
    <row r="215" spans="12:23" ht="21" x14ac:dyDescent="0.4">
      <c r="L215" s="41">
        <f>($B41 * $N$204 + $C41 * $O$204 + $D41 * $P$204 + $E41 * $Q$204 + $F41 * $R$204 + $G41 * $S$204 + $H41 * $T$204 + $I41 * $U$204) * MAX($J$7:$J37)</f>
        <v>231.31904470359123</v>
      </c>
      <c r="M215" s="42">
        <f>(L215/MAX($J$7:$J37)) - $J41</f>
        <v>-4.4662530950276114E-2</v>
      </c>
      <c r="N215" s="42">
        <f t="shared" si="54"/>
        <v>1.9947416708843719E-3</v>
      </c>
      <c r="O215" s="43">
        <f t="shared" si="55"/>
        <v>-3.8836983435022706E-3</v>
      </c>
      <c r="P215" s="43">
        <f t="shared" si="56"/>
        <v>-3.8701528086719188E-6</v>
      </c>
      <c r="Q215" s="43">
        <f t="shared" si="57"/>
        <v>-1.9350764043359594E-6</v>
      </c>
      <c r="R215" s="43">
        <f t="shared" si="58"/>
        <v>-3.8836983435022706E-3</v>
      </c>
      <c r="S215" s="43">
        <f t="shared" si="59"/>
        <v>-3.0767714828941754E-4</v>
      </c>
      <c r="T215" s="43">
        <f t="shared" si="60"/>
        <v>-1.3951900875262269E-3</v>
      </c>
      <c r="U215" s="43">
        <f t="shared" si="61"/>
        <v>-1.1610458426015756E-5</v>
      </c>
      <c r="V215" s="43">
        <f t="shared" si="62"/>
        <v>-3.4831375278047273E-3</v>
      </c>
      <c r="W215" s="44">
        <f t="shared" si="63"/>
        <v>-1.6835164717722844E-6</v>
      </c>
    </row>
    <row r="216" spans="12:23" ht="21" x14ac:dyDescent="0.4">
      <c r="L216" s="41">
        <f>($B42 * $N$204 + $C42 * $O$204 + $D42 * $P$204 + $E42 * $Q$204 + $F42 * $R$204 + $G42 * $S$204 + $H42 * $T$204 + $I42 * $U$204) * MAX($J$7:$J38)</f>
        <v>211.97600096104202</v>
      </c>
      <c r="M216" s="42">
        <f>(L216/MAX($J$7:$J38)) - $J42</f>
        <v>-9.9172172241666023E-2</v>
      </c>
      <c r="N216" s="42">
        <f t="shared" si="54"/>
        <v>9.8351197471306731E-3</v>
      </c>
      <c r="O216" s="43">
        <f t="shared" si="55"/>
        <v>-8.6236671514492193E-3</v>
      </c>
      <c r="P216" s="43">
        <f t="shared" si="56"/>
        <v>-1.1513574301000293E-5</v>
      </c>
      <c r="Q216" s="43">
        <f t="shared" si="57"/>
        <v>-7.6757162006668609E-6</v>
      </c>
      <c r="R216" s="43">
        <f t="shared" si="58"/>
        <v>-7.7563112207738646E-3</v>
      </c>
      <c r="S216" s="43">
        <f t="shared" si="59"/>
        <v>-1.1513574301000293E-5</v>
      </c>
      <c r="T216" s="43">
        <f t="shared" si="60"/>
        <v>-8.6236671514492193E-3</v>
      </c>
      <c r="U216" s="43">
        <f t="shared" si="61"/>
        <v>-3.9146152623400999E-4</v>
      </c>
      <c r="V216" s="43">
        <f t="shared" si="62"/>
        <v>-6.3132765750484937E-3</v>
      </c>
      <c r="W216" s="44">
        <f t="shared" si="63"/>
        <v>-3.3427074455153893E-7</v>
      </c>
    </row>
    <row r="217" spans="12:23" ht="21" x14ac:dyDescent="0.4">
      <c r="L217" s="41">
        <f>($B43 * $N$204 + $C43 * $O$204 + $D43 * $P$204 + $E43 * $Q$204 + $F43 * $R$204 + $G43 * $S$204 + $H43 * $T$204 + $I43 * $U$204) * MAX($J$7:$J39)</f>
        <v>178.03088882625445</v>
      </c>
      <c r="M217" s="42">
        <f>(L217/MAX($J$7:$J39)) - $J43</f>
        <v>-0.15942454117173138</v>
      </c>
      <c r="N217" s="42">
        <f t="shared" si="54"/>
        <v>2.5416184327817073E-2</v>
      </c>
      <c r="O217" s="43">
        <f t="shared" si="55"/>
        <v>-1.3863003580150555E-2</v>
      </c>
      <c r="P217" s="43">
        <f t="shared" si="56"/>
        <v>-6.9038862450948974E-6</v>
      </c>
      <c r="Q217" s="43">
        <f t="shared" si="57"/>
        <v>-2.0711658735284692E-5</v>
      </c>
      <c r="R217" s="43">
        <f t="shared" si="58"/>
        <v>-1.3863003580150555E-2</v>
      </c>
      <c r="S217" s="43">
        <f t="shared" si="59"/>
        <v>-2.761554498037959E-5</v>
      </c>
      <c r="T217" s="43">
        <f t="shared" si="60"/>
        <v>-6.8141357239086646E-3</v>
      </c>
      <c r="U217" s="43">
        <f t="shared" si="61"/>
        <v>-3.3829042600964996E-4</v>
      </c>
      <c r="V217" s="43">
        <f t="shared" si="62"/>
        <v>-7.1524261499183138E-3</v>
      </c>
      <c r="W217" s="44">
        <f t="shared" si="63"/>
        <v>-5.0590461189951584E-7</v>
      </c>
    </row>
    <row r="218" spans="12:23" ht="21" x14ac:dyDescent="0.4">
      <c r="L218" s="41">
        <f>($B44 * $N$204 + $C44 * $O$204 + $D44 * $P$204 + $E44 * $Q$204 + $F44 * $R$204 + $G44 * $S$204 + $H44 * $T$204 + $I44 * $U$204) * MAX($J$7:$J40)</f>
        <v>244.42388414765998</v>
      </c>
      <c r="M218" s="42">
        <f>(L218/MAX($J$7:$J40)) - $J44</f>
        <v>-4.4480201482330506E-2</v>
      </c>
      <c r="N218" s="42">
        <f t="shared" si="54"/>
        <v>1.9784883239087167E-3</v>
      </c>
      <c r="O218" s="43">
        <f t="shared" si="55"/>
        <v>-3.8678436071591742E-3</v>
      </c>
      <c r="P218" s="43">
        <f t="shared" si="56"/>
        <v>-7.8694681732638341E-6</v>
      </c>
      <c r="Q218" s="43">
        <f t="shared" si="57"/>
        <v>-5.9021011299478747E-6</v>
      </c>
      <c r="R218" s="43">
        <f t="shared" si="58"/>
        <v>-3.8678436071591742E-3</v>
      </c>
      <c r="S218" s="43">
        <f t="shared" si="59"/>
        <v>-2.1641037476475541E-5</v>
      </c>
      <c r="T218" s="43">
        <f t="shared" si="60"/>
        <v>-2.9077684900209863E-3</v>
      </c>
      <c r="U218" s="43">
        <f t="shared" si="61"/>
        <v>-6.2955745386110673E-5</v>
      </c>
      <c r="V218" s="43">
        <f t="shared" si="62"/>
        <v>-3.5884774870083079E-3</v>
      </c>
      <c r="W218" s="44">
        <f t="shared" si="63"/>
        <v>-4.9184176082898963E-7</v>
      </c>
    </row>
    <row r="219" spans="12:23" ht="21" x14ac:dyDescent="0.4">
      <c r="L219" s="41">
        <f>($B45 * $N$204 + $C45 * $O$204 + $D45 * $P$204 + $E45 * $Q$204 + $F45 * $R$204 + $G45 * $S$204 + $H45 * $T$204 + $I45 * $U$204) * MAX($J$7:$J41)</f>
        <v>241.76099178450622</v>
      </c>
      <c r="M219" s="42">
        <f>(L219/MAX($J$7:$J41)) - $J45</f>
        <v>-0.10111131863564138</v>
      </c>
      <c r="N219" s="42">
        <f t="shared" si="54"/>
        <v>1.02234987562382E-2</v>
      </c>
      <c r="O219" s="43">
        <f t="shared" si="55"/>
        <v>-8.7922885770122944E-3</v>
      </c>
      <c r="P219" s="43">
        <f t="shared" si="56"/>
        <v>-1.3142434345309858E-5</v>
      </c>
      <c r="Q219" s="43">
        <f t="shared" si="57"/>
        <v>-1.3142434345309858E-5</v>
      </c>
      <c r="R219" s="43">
        <f t="shared" si="58"/>
        <v>-8.7922885770122944E-3</v>
      </c>
      <c r="S219" s="43">
        <f t="shared" si="59"/>
        <v>-4.6874682498271824E-4</v>
      </c>
      <c r="T219" s="43">
        <f t="shared" si="60"/>
        <v>-5.5461072937207593E-3</v>
      </c>
      <c r="U219" s="43">
        <f t="shared" si="61"/>
        <v>-2.4532544111245067E-4</v>
      </c>
      <c r="V219" s="43">
        <f t="shared" si="62"/>
        <v>-8.1395476711952387E-3</v>
      </c>
      <c r="W219" s="44">
        <f t="shared" si="63"/>
        <v>-5.6942503262277638E-7</v>
      </c>
    </row>
    <row r="220" spans="12:23" ht="21" x14ac:dyDescent="0.4">
      <c r="L220" s="41">
        <f>($B46 * $N$204 + $C46 * $O$204 + $D46 * $P$204 + $E46 * $Q$204 + $F46 * $R$204 + $G46 * $S$204 + $H46 * $T$204 + $I46 * $U$204) * MAX($J$7:$J42)</f>
        <v>212.43312014978594</v>
      </c>
      <c r="M220" s="42">
        <f>(L220/MAX($J$7:$J42)) - $J46</f>
        <v>-0.15229022582645924</v>
      </c>
      <c r="N220" s="42">
        <f t="shared" si="54"/>
        <v>2.3192312882273951E-2</v>
      </c>
      <c r="O220" s="43">
        <f t="shared" si="55"/>
        <v>-1.3242628332735585E-2</v>
      </c>
      <c r="P220" s="43">
        <f t="shared" si="56"/>
        <v>-2.0207469480267933E-5</v>
      </c>
      <c r="Q220" s="43">
        <f t="shared" si="57"/>
        <v>-1.3471646320178621E-5</v>
      </c>
      <c r="R220" s="43">
        <f t="shared" si="58"/>
        <v>-1.3242628332735585E-2</v>
      </c>
      <c r="S220" s="43">
        <f t="shared" si="59"/>
        <v>-1.4145228636187554E-4</v>
      </c>
      <c r="T220" s="43">
        <f t="shared" si="60"/>
        <v>-9.888188399011108E-3</v>
      </c>
      <c r="U220" s="43">
        <f t="shared" si="61"/>
        <v>-2.0207469480267934E-4</v>
      </c>
      <c r="V220" s="43">
        <f t="shared" si="62"/>
        <v>-9.4301524241250344E-3</v>
      </c>
      <c r="W220" s="44">
        <f t="shared" si="63"/>
        <v>-1.6839557900223276E-6</v>
      </c>
    </row>
    <row r="221" spans="12:23" ht="21" x14ac:dyDescent="0.4">
      <c r="L221" s="41">
        <f>($B47 * $N$204 + $C47 * $O$204 + $D47 * $P$204 + $E47 * $Q$204 + $F47 * $R$204 + $G47 * $S$204 + $H47 * $T$204 + $I47 * $U$204) * MAX($J$7:$J43)</f>
        <v>244.52282169940793</v>
      </c>
      <c r="M221" s="42">
        <f>(L221/MAX($J$7:$J43)) - $J47</f>
        <v>-0.1486385709575514</v>
      </c>
      <c r="N221" s="42">
        <f t="shared" si="54"/>
        <v>2.2093424776303043E-2</v>
      </c>
      <c r="O221" s="43">
        <f t="shared" si="55"/>
        <v>-1.29250931267436E-2</v>
      </c>
      <c r="P221" s="43">
        <f t="shared" si="56"/>
        <v>-2.3836040805428491E-5</v>
      </c>
      <c r="Q221" s="43">
        <f t="shared" si="57"/>
        <v>-1.1918020402714245E-5</v>
      </c>
      <c r="R221" s="43">
        <f t="shared" si="58"/>
        <v>-1.1995487535331889E-2</v>
      </c>
      <c r="S221" s="43">
        <f t="shared" si="59"/>
        <v>-5.9590102013571227E-6</v>
      </c>
      <c r="T221" s="43">
        <f t="shared" si="60"/>
        <v>-7.2640334354543337E-3</v>
      </c>
      <c r="U221" s="43">
        <f t="shared" si="61"/>
        <v>-4.2308972429635578E-4</v>
      </c>
      <c r="V221" s="43">
        <f t="shared" si="62"/>
        <v>-1.29250931267436E-2</v>
      </c>
      <c r="W221" s="44">
        <f t="shared" si="63"/>
        <v>-1.1918020402714249E-6</v>
      </c>
    </row>
    <row r="222" spans="12:23" ht="21" x14ac:dyDescent="0.4">
      <c r="L222" s="41">
        <f>($B48 * $N$204 + $C48 * $O$204 + $D48 * $P$204 + $E48 * $Q$204 + $F48 * $R$204 + $G48 * $S$204 + $H48 * $T$204 + $I48 * $U$204) * MAX($J$7:$J44)</f>
        <v>194.35329113420076</v>
      </c>
      <c r="M222" s="42">
        <f>(L222/MAX($J$7:$J44)) - $J48</f>
        <v>-0.27051601541878123</v>
      </c>
      <c r="N222" s="42">
        <f t="shared" si="54"/>
        <v>7.3178914598054284E-2</v>
      </c>
      <c r="O222" s="43">
        <f t="shared" si="55"/>
        <v>-2.3523131775546192E-2</v>
      </c>
      <c r="P222" s="43">
        <f t="shared" si="56"/>
        <v>-5.8139228313262956E-6</v>
      </c>
      <c r="Q222" s="43">
        <f t="shared" si="57"/>
        <v>-1.7441768493978887E-5</v>
      </c>
      <c r="R222" s="43">
        <f t="shared" si="58"/>
        <v>-1.1389474826568213E-2</v>
      </c>
      <c r="S222" s="43">
        <f t="shared" si="59"/>
        <v>-2.9069614156631481E-5</v>
      </c>
      <c r="T222" s="43">
        <f t="shared" si="60"/>
        <v>-3.1278904832535469E-3</v>
      </c>
      <c r="U222" s="43">
        <f t="shared" si="61"/>
        <v>-6.3953151144589251E-5</v>
      </c>
      <c r="V222" s="43">
        <f t="shared" si="62"/>
        <v>-2.3523131775546192E-2</v>
      </c>
      <c r="W222" s="44">
        <f t="shared" si="63"/>
        <v>-2.4418475891570444E-6</v>
      </c>
    </row>
    <row r="223" spans="12:23" ht="21" x14ac:dyDescent="0.4">
      <c r="L223" s="41">
        <f>($B49 * $N$204 + $C49 * $O$204 + $D49 * $P$204 + $E49 * $Q$204 + $F49 * $R$204 + $G49 * $S$204 + $H49 * $T$204 + $I49 * $U$204) * MAX($J$7:$J45)</f>
        <v>204.1891967236738</v>
      </c>
      <c r="M223" s="42">
        <f>(L223/MAX($J$7:$J45)) - $J49</f>
        <v>-0.25358400569795864</v>
      </c>
      <c r="N223" s="42">
        <f t="shared" si="54"/>
        <v>6.4304847945822322E-2</v>
      </c>
      <c r="O223" s="43">
        <f t="shared" si="55"/>
        <v>-2.2050783104170316E-2</v>
      </c>
      <c r="P223" s="43">
        <f t="shared" si="56"/>
        <v>-3.1262925005912551E-5</v>
      </c>
      <c r="Q223" s="43">
        <f t="shared" si="57"/>
        <v>-2.0841950003941696E-5</v>
      </c>
      <c r="R223" s="43">
        <f t="shared" si="58"/>
        <v>-2.002911395378797E-2</v>
      </c>
      <c r="S223" s="43">
        <f t="shared" si="59"/>
        <v>-6.2525850011825102E-5</v>
      </c>
      <c r="T223" s="43">
        <f t="shared" si="60"/>
        <v>-2.2050783104170316E-2</v>
      </c>
      <c r="U223" s="43">
        <f t="shared" si="61"/>
        <v>-1.4172526002680355E-3</v>
      </c>
      <c r="V223" s="43">
        <f t="shared" si="62"/>
        <v>-1.4818626452802547E-2</v>
      </c>
      <c r="W223" s="44">
        <f t="shared" si="63"/>
        <v>-1.4588408072088669E-6</v>
      </c>
    </row>
    <row r="224" spans="12:23" ht="21" x14ac:dyDescent="0.4">
      <c r="L224" s="41">
        <f>($B50 * $N$204 + $C50 * $O$204 + $D50 * $P$204 + $E50 * $Q$204 + $F50 * $R$204 + $G50 * $S$204 + $H50 * $T$204 + $I50 * $U$204) * MAX($J$7:$J46)</f>
        <v>181.31794588615207</v>
      </c>
      <c r="M224" s="42">
        <f>(L224/MAX($J$7:$J46)) - $J50</f>
        <v>-0.29336009411103992</v>
      </c>
      <c r="N224" s="42">
        <f t="shared" si="54"/>
        <v>8.6060144816838199E-2</v>
      </c>
      <c r="O224" s="43">
        <f t="shared" si="55"/>
        <v>-2.5509573400959992E-2</v>
      </c>
      <c r="P224" s="43">
        <f t="shared" si="56"/>
        <v>-1.2988581161384922E-5</v>
      </c>
      <c r="Q224" s="43">
        <f t="shared" si="57"/>
        <v>-1.2988581161384922E-5</v>
      </c>
      <c r="R224" s="43">
        <f t="shared" si="58"/>
        <v>-2.5509573400959992E-2</v>
      </c>
      <c r="S224" s="43">
        <f t="shared" si="59"/>
        <v>-2.0262186611760481E-3</v>
      </c>
      <c r="T224" s="43">
        <f t="shared" si="60"/>
        <v>-2.5847276511156E-3</v>
      </c>
      <c r="U224" s="43">
        <f t="shared" si="61"/>
        <v>0</v>
      </c>
      <c r="V224" s="43">
        <f t="shared" si="62"/>
        <v>-1.5196639958820361E-2</v>
      </c>
      <c r="W224" s="44">
        <f t="shared" si="63"/>
        <v>-1.389778184268187E-5</v>
      </c>
    </row>
    <row r="225" spans="12:23" ht="21" x14ac:dyDescent="0.4">
      <c r="L225" s="41">
        <f>($B51 * $N$204 + $C51 * $O$204 + $D51 * $P$204 + $E51 * $Q$204 + $F51 * $R$204 + $G51 * $S$204 + $H51 * $T$204 + $I51 * $U$204) * MAX($J$7:$J47)</f>
        <v>189.93953206066001</v>
      </c>
      <c r="M225" s="42">
        <f>(L225/MAX($J$7:$J47)) - $J51</f>
        <v>-0.29401820511189558</v>
      </c>
      <c r="N225" s="42">
        <f t="shared" si="54"/>
        <v>8.6446704937220703E-2</v>
      </c>
      <c r="O225" s="43">
        <f t="shared" si="55"/>
        <v>-2.556680044451266E-2</v>
      </c>
      <c r="P225" s="43">
        <f t="shared" si="56"/>
        <v>-2.57470296520772E-5</v>
      </c>
      <c r="Q225" s="43">
        <f t="shared" si="57"/>
        <v>-2.57470296520772E-5</v>
      </c>
      <c r="R225" s="43">
        <f t="shared" si="58"/>
        <v>-2.556680044451266E-2</v>
      </c>
      <c r="S225" s="43">
        <f t="shared" si="59"/>
        <v>-3.8620544478115797E-3</v>
      </c>
      <c r="T225" s="43">
        <f t="shared" si="60"/>
        <v>-7.5696267177106967E-3</v>
      </c>
      <c r="U225" s="43">
        <f t="shared" si="61"/>
        <v>-2.059762372166176E-4</v>
      </c>
      <c r="V225" s="43">
        <f t="shared" si="62"/>
        <v>-1.5924537839809749E-2</v>
      </c>
      <c r="W225" s="44">
        <f t="shared" si="63"/>
        <v>-2.7032607923272513E-6</v>
      </c>
    </row>
    <row r="226" spans="12:23" ht="21" x14ac:dyDescent="0.4">
      <c r="L226" s="41">
        <f>($B52 * $N$204 + $C52 * $O$204 + $D52 * $P$204 + $E52 * $Q$204 + $F52 * $R$204 + $G52 * $S$204 + $H52 * $T$204 + $I52 * $U$204) * MAX($J$7:$J48)</f>
        <v>247.66032677494073</v>
      </c>
      <c r="M226" s="42">
        <f>(L226/MAX($J$7:$J48)) - $J52</f>
        <v>-0.20406899691314656</v>
      </c>
      <c r="N226" s="42">
        <f t="shared" si="54"/>
        <v>4.1644155501137821E-2</v>
      </c>
      <c r="O226" s="43">
        <f t="shared" si="55"/>
        <v>-1.7745130166360569E-2</v>
      </c>
      <c r="P226" s="43">
        <f t="shared" si="56"/>
        <v>-3.3800247935924892E-5</v>
      </c>
      <c r="Q226" s="43">
        <f t="shared" si="57"/>
        <v>-1.6900123967962446E-5</v>
      </c>
      <c r="R226" s="43">
        <f t="shared" si="58"/>
        <v>-1.6671972294394953E-2</v>
      </c>
      <c r="S226" s="43">
        <f t="shared" si="59"/>
        <v>-2.8730210745536158E-4</v>
      </c>
      <c r="T226" s="43">
        <f t="shared" si="60"/>
        <v>-1.1754036219717882E-2</v>
      </c>
      <c r="U226" s="43">
        <f t="shared" si="61"/>
        <v>-3.8025278927915503E-4</v>
      </c>
      <c r="V226" s="43">
        <f t="shared" si="62"/>
        <v>-1.7745130166360569E-2</v>
      </c>
      <c r="W226" s="44">
        <f t="shared" si="63"/>
        <v>-1.8630485604718932E-6</v>
      </c>
    </row>
    <row r="227" spans="12:23" ht="21" x14ac:dyDescent="0.4">
      <c r="L227" s="41">
        <f>($B53 * $N$204 + $C53 * $O$204 + $D53 * $P$204 + $E53 * $Q$204 + $F53 * $R$204 + $G53 * $S$204 + $H53 * $T$204 + $I53 * $U$204) * MAX($J$7:$J49)</f>
        <v>198.30755468082953</v>
      </c>
      <c r="M227" s="42">
        <f>(L227/MAX($J$7:$J49)) - $J53</f>
        <v>-0.39424773098986166</v>
      </c>
      <c r="N227" s="42">
        <f t="shared" si="54"/>
        <v>0.15543127339065432</v>
      </c>
      <c r="O227" s="43">
        <f t="shared" si="55"/>
        <v>-3.4282411390422755E-2</v>
      </c>
      <c r="P227" s="43">
        <f t="shared" si="56"/>
        <v>-3.3976621794274287E-5</v>
      </c>
      <c r="Q227" s="43">
        <f t="shared" si="57"/>
        <v>-5.0964932691411431E-5</v>
      </c>
      <c r="R227" s="43">
        <f t="shared" si="58"/>
        <v>-3.4282411390422755E-2</v>
      </c>
      <c r="S227" s="43">
        <f t="shared" si="59"/>
        <v>-1.7837726441994001E-3</v>
      </c>
      <c r="T227" s="43">
        <f t="shared" si="60"/>
        <v>-2.823457271104193E-2</v>
      </c>
      <c r="U227" s="43">
        <f t="shared" si="61"/>
        <v>-1.1552051410053258E-3</v>
      </c>
      <c r="V227" s="43">
        <f t="shared" si="62"/>
        <v>-2.0657786050918767E-2</v>
      </c>
      <c r="W227" s="44">
        <f t="shared" si="63"/>
        <v>-1.302983165916786E-6</v>
      </c>
    </row>
    <row r="228" spans="12:23" ht="21" x14ac:dyDescent="0.4">
      <c r="L228" s="41">
        <f>($B54 * $N$204 + $C54 * $O$204 + $D54 * $P$204 + $E54 * $Q$204 + $F54 * $R$204 + $G54 * $S$204 + $H54 * $T$204 + $I54 * $U$204) * MAX($J$7:$J50)</f>
        <v>240.62373115375945</v>
      </c>
      <c r="M228" s="42">
        <f>(L228/MAX($J$7:$J50)) - $J54</f>
        <v>-0.4067413371238966</v>
      </c>
      <c r="N228" s="42">
        <f t="shared" si="54"/>
        <v>0.16543851532533529</v>
      </c>
      <c r="O228" s="43">
        <f t="shared" si="55"/>
        <v>-3.5368811923817092E-2</v>
      </c>
      <c r="P228" s="43">
        <f t="shared" si="56"/>
        <v>-5.8972591786272767E-5</v>
      </c>
      <c r="Q228" s="43">
        <f t="shared" si="57"/>
        <v>-4.4229443839704572E-5</v>
      </c>
      <c r="R228" s="43">
        <f t="shared" si="58"/>
        <v>-2.9412580153403544E-2</v>
      </c>
      <c r="S228" s="43">
        <f t="shared" si="59"/>
        <v>-2.7569686660082519E-3</v>
      </c>
      <c r="T228" s="43">
        <f t="shared" si="60"/>
        <v>-2.7289566849097724E-2</v>
      </c>
      <c r="U228" s="43">
        <f t="shared" si="61"/>
        <v>-1.3121401672445692E-3</v>
      </c>
      <c r="V228" s="43">
        <f t="shared" si="62"/>
        <v>-3.5368811923817092E-2</v>
      </c>
      <c r="W228" s="44">
        <f t="shared" si="63"/>
        <v>-3.4085914364069851E-6</v>
      </c>
    </row>
    <row r="229" spans="12:23" ht="21" x14ac:dyDescent="0.4">
      <c r="L229" s="41">
        <f>($B55 * $N$204 + $C55 * $O$204 + $D55 * $P$204 + $E55 * $Q$204 + $F55 * $R$204 + $G55 * $S$204 + $H55 * $T$204 + $I55 * $U$204) * MAX($J$7:$J51)</f>
        <v>157.19050530416575</v>
      </c>
      <c r="M229" s="42">
        <f>(L229/MAX($J$7:$J51)) - $J55</f>
        <v>-0.7266252081666682</v>
      </c>
      <c r="N229" s="42">
        <f t="shared" si="54"/>
        <v>0.52798419314325384</v>
      </c>
      <c r="O229" s="43">
        <f t="shared" si="55"/>
        <v>-6.3184800710145067E-2</v>
      </c>
      <c r="P229" s="43">
        <f t="shared" si="56"/>
        <v>-5.452841485233663E-5</v>
      </c>
      <c r="Q229" s="43">
        <f t="shared" si="57"/>
        <v>-4.0896311139252474E-5</v>
      </c>
      <c r="R229" s="43">
        <f t="shared" si="58"/>
        <v>-2.7168782700176725E-2</v>
      </c>
      <c r="S229" s="43">
        <f t="shared" si="59"/>
        <v>-1.5540598232915937E-3</v>
      </c>
      <c r="T229" s="43">
        <f t="shared" si="60"/>
        <v>-6.3184800710145067E-2</v>
      </c>
      <c r="U229" s="43">
        <f t="shared" si="61"/>
        <v>-2.6855244314775788E-3</v>
      </c>
      <c r="V229" s="43">
        <f t="shared" si="62"/>
        <v>-4.1073528487522562E-2</v>
      </c>
      <c r="W229" s="44">
        <f t="shared" si="63"/>
        <v>-4.634915262448614E-6</v>
      </c>
    </row>
    <row r="230" spans="12:23" ht="21" x14ac:dyDescent="0.4">
      <c r="L230" s="41"/>
      <c r="M230" s="42"/>
      <c r="N230" s="42"/>
      <c r="O230" s="42"/>
      <c r="P230" s="22"/>
      <c r="Q230" s="22"/>
      <c r="R230" s="22"/>
      <c r="S230" s="22"/>
      <c r="T230" s="22"/>
      <c r="U230" s="22"/>
      <c r="V230" s="22"/>
      <c r="W230" s="29"/>
    </row>
    <row r="231" spans="12:23" ht="21" x14ac:dyDescent="0.4">
      <c r="L231" s="31" t="s">
        <v>31</v>
      </c>
      <c r="M231" s="22"/>
      <c r="N231" s="8" t="s">
        <v>23</v>
      </c>
      <c r="O231" s="22"/>
      <c r="P231" s="45" t="s">
        <v>26</v>
      </c>
      <c r="Q231" s="22"/>
      <c r="R231" s="22"/>
      <c r="S231" s="22"/>
      <c r="T231" s="22"/>
      <c r="U231" s="22"/>
      <c r="V231" s="22"/>
      <c r="W231" s="29"/>
    </row>
    <row r="232" spans="12:23" ht="21" x14ac:dyDescent="0.4">
      <c r="L232" s="46">
        <f>1 - ABS(SUM(M207:M229)) / 23</f>
        <v>0.85600379834774798</v>
      </c>
      <c r="M232" s="38"/>
      <c r="N232" s="47">
        <f>GEOMEAN(N207:N229)</f>
        <v>1.0012490391116412E-2</v>
      </c>
      <c r="O232" s="38"/>
      <c r="P232" s="48">
        <f t="shared" ref="P232:W232" si="64">SUM(P207:P229)</f>
        <v>-3.3118251116459585E-4</v>
      </c>
      <c r="Q232" s="48">
        <f t="shared" si="64"/>
        <v>-2.9479579250335985E-4</v>
      </c>
      <c r="R232" s="48">
        <f t="shared" si="64"/>
        <v>-0.22835441110989405</v>
      </c>
      <c r="S232" s="48">
        <f t="shared" si="64"/>
        <v>-1.2545056546218836E-2</v>
      </c>
      <c r="T232" s="48">
        <f t="shared" si="64"/>
        <v>-0.18854517595940454</v>
      </c>
      <c r="U232" s="48">
        <f t="shared" si="64"/>
        <v>-8.7984863190539199E-3</v>
      </c>
      <c r="V232" s="48">
        <f t="shared" si="64"/>
        <v>-0.2246373937203946</v>
      </c>
      <c r="W232" s="49">
        <f t="shared" si="64"/>
        <v>-3.5854728654350317E-5</v>
      </c>
    </row>
    <row r="233" spans="12:23" ht="21" x14ac:dyDescent="0.4"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</row>
    <row r="234" spans="12:23" ht="21" x14ac:dyDescent="0.3">
      <c r="L234" s="57" t="s">
        <v>36</v>
      </c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9"/>
    </row>
    <row r="235" spans="12:23" ht="21" x14ac:dyDescent="0.4">
      <c r="L235" s="30"/>
      <c r="M235" s="22"/>
      <c r="N235" s="8" t="s">
        <v>11</v>
      </c>
      <c r="O235" s="8" t="s">
        <v>12</v>
      </c>
      <c r="P235" s="8" t="s">
        <v>13</v>
      </c>
      <c r="Q235" s="8" t="s">
        <v>14</v>
      </c>
      <c r="R235" s="8" t="s">
        <v>15</v>
      </c>
      <c r="S235" s="8" t="s">
        <v>16</v>
      </c>
      <c r="T235" s="8" t="s">
        <v>17</v>
      </c>
      <c r="U235" s="8" t="s">
        <v>18</v>
      </c>
      <c r="V235" s="22"/>
      <c r="W235" s="29"/>
    </row>
    <row r="236" spans="12:23" ht="21" x14ac:dyDescent="0.4">
      <c r="L236" s="30"/>
      <c r="M236" s="22"/>
      <c r="N236" s="50">
        <f t="shared" ref="N236:U236" si="65">N204 - (P232*$M$5)</f>
        <v>0.21004736793182852</v>
      </c>
      <c r="O236" s="50">
        <f t="shared" si="65"/>
        <v>0.19004127664705137</v>
      </c>
      <c r="P236" s="50">
        <f t="shared" si="65"/>
        <v>0.16357117679482139</v>
      </c>
      <c r="Q236" s="50">
        <f t="shared" si="65"/>
        <v>6.7352864817726305E-3</v>
      </c>
      <c r="R236" s="50">
        <f t="shared" si="65"/>
        <v>4.2009506600389733E-2</v>
      </c>
      <c r="S236" s="50">
        <f t="shared" si="65"/>
        <v>2.122945723735515E-2</v>
      </c>
      <c r="T236" s="50">
        <f t="shared" si="65"/>
        <v>0.26158936923306508</v>
      </c>
      <c r="U236" s="50">
        <f t="shared" si="65"/>
        <v>0.20000522674684634</v>
      </c>
      <c r="V236" s="22"/>
      <c r="W236" s="29"/>
    </row>
    <row r="237" spans="12:23" ht="21" x14ac:dyDescent="0.4">
      <c r="L237" s="30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9"/>
    </row>
    <row r="238" spans="12:23" ht="21" x14ac:dyDescent="0.4">
      <c r="L238" s="40" t="s">
        <v>21</v>
      </c>
      <c r="M238" s="8" t="s">
        <v>22</v>
      </c>
      <c r="N238" s="8" t="s">
        <v>27</v>
      </c>
      <c r="O238" s="8" t="s">
        <v>24</v>
      </c>
      <c r="P238" s="22"/>
      <c r="Q238" s="22"/>
      <c r="R238" s="22"/>
      <c r="S238" s="22"/>
      <c r="T238" s="22"/>
      <c r="U238" s="22"/>
      <c r="V238" s="22"/>
      <c r="W238" s="29"/>
    </row>
    <row r="239" spans="12:23" ht="21" x14ac:dyDescent="0.4">
      <c r="L239" s="41">
        <f>($B33 * $N$236 + $C33 * $O$236 + $D33 * $P$236 + $E33 * $Q$236 + $F33 * $R$236 + $G33 * $S$236 + $H33 * $T$236 + $I33 * $U$236) * MAX($J$7:$J29)</f>
        <v>157.97599413360595</v>
      </c>
      <c r="M239" s="42">
        <f>(L239/MAX($J$7:$J29)) - $J33</f>
        <v>0.16169738110192339</v>
      </c>
      <c r="N239" s="42">
        <f t="shared" ref="N239:N261" si="66">M239*M239</f>
        <v>2.6146043055220652E-2</v>
      </c>
      <c r="O239" s="43">
        <f t="shared" ref="O239:O261" si="67">2*M239/23</f>
        <v>1.406064183494986E-2</v>
      </c>
      <c r="P239" s="43">
        <f t="shared" ref="P239:P261" si="68">$O239*B33</f>
        <v>6.8823503842143222E-6</v>
      </c>
      <c r="Q239" s="43">
        <f t="shared" ref="Q239:Q261" si="69">$O239*C33</f>
        <v>6.8823503842143222E-6</v>
      </c>
      <c r="R239" s="43">
        <f t="shared" ref="R239:R261" si="70">$O239*D33</f>
        <v>1.3331112694223142E-2</v>
      </c>
      <c r="S239" s="43">
        <f t="shared" ref="S239:S261" si="71">$O239*E33</f>
        <v>2.0647051152642966E-4</v>
      </c>
      <c r="T239" s="43">
        <f t="shared" ref="T239:T261" si="72">$O239*F33</f>
        <v>1.406064183494986E-2</v>
      </c>
      <c r="U239" s="43">
        <f t="shared" ref="U239:U261" si="73">$O239*G33</f>
        <v>3.3035281844228742E-4</v>
      </c>
      <c r="V239" s="43">
        <f t="shared" ref="V239:V261" si="74">$O239*H33</f>
        <v>4.1294102305285936E-3</v>
      </c>
      <c r="W239" s="44">
        <f t="shared" ref="W239:W261" si="75">$O239*I33</f>
        <v>1.9958816114221533E-6</v>
      </c>
    </row>
    <row r="240" spans="12:23" ht="21" x14ac:dyDescent="0.4">
      <c r="L240" s="41">
        <f>($B34 * $N$236 + $C34 * $O$236 + $D34 * $P$236 + $E34 * $Q$236 + $F34 * $R$236 + $G34 * $S$236 + $H34 * $T$236 + $I34 * $U$236) * MAX($J$7:$J30)</f>
        <v>201.57074216971947</v>
      </c>
      <c r="M240" s="42">
        <f>(L240/MAX($J$7:$J30)) - $J34</f>
        <v>0.20273172551255561</v>
      </c>
      <c r="N240" s="42">
        <f t="shared" si="66"/>
        <v>4.110015252929819E-2</v>
      </c>
      <c r="O240" s="43">
        <f t="shared" si="67"/>
        <v>1.7628845696743965E-2</v>
      </c>
      <c r="P240" s="43">
        <f t="shared" si="68"/>
        <v>1.8192823216454038E-5</v>
      </c>
      <c r="Q240" s="43">
        <f t="shared" si="69"/>
        <v>9.0964116082270188E-6</v>
      </c>
      <c r="R240" s="43">
        <f t="shared" si="70"/>
        <v>1.7628845696743965E-2</v>
      </c>
      <c r="S240" s="43">
        <f t="shared" si="71"/>
        <v>5.2759187327716716E-4</v>
      </c>
      <c r="T240" s="43">
        <f t="shared" si="72"/>
        <v>9.6149070698959612E-3</v>
      </c>
      <c r="U240" s="43">
        <f t="shared" si="73"/>
        <v>1.6373540894808636E-4</v>
      </c>
      <c r="V240" s="43">
        <f t="shared" si="74"/>
        <v>1.1006658045954694E-2</v>
      </c>
      <c r="W240" s="44">
        <f t="shared" si="75"/>
        <v>3.183744062879457E-6</v>
      </c>
    </row>
    <row r="241" spans="12:23" ht="21" x14ac:dyDescent="0.4">
      <c r="L241" s="41">
        <f>($B35 * $N$236 + $C35 * $O$236 + $D35 * $P$236 + $E35 * $Q$236 + $F35 * $R$236 + $G35 * $S$236 + $H35 * $T$236 + $I35 * $U$236) * MAX($J$7:$J31)</f>
        <v>187.85860651675731</v>
      </c>
      <c r="M241" s="42">
        <f>(L241/MAX($J$7:$J31)) - $J35</f>
        <v>8.3232359159577912E-2</v>
      </c>
      <c r="N241" s="42">
        <f t="shared" si="66"/>
        <v>6.9276256112689736E-3</v>
      </c>
      <c r="O241" s="43">
        <f t="shared" si="67"/>
        <v>7.2375964486589492E-3</v>
      </c>
      <c r="P241" s="43">
        <f t="shared" si="68"/>
        <v>3.7287977581962646E-6</v>
      </c>
      <c r="Q241" s="43">
        <f t="shared" si="69"/>
        <v>3.7287977581962646E-6</v>
      </c>
      <c r="R241" s="43">
        <f t="shared" si="70"/>
        <v>7.1891220778023983E-3</v>
      </c>
      <c r="S241" s="43">
        <f t="shared" si="71"/>
        <v>2.4237185428275718E-4</v>
      </c>
      <c r="T241" s="43">
        <f t="shared" si="72"/>
        <v>7.2375964486589492E-3</v>
      </c>
      <c r="U241" s="43">
        <f t="shared" si="73"/>
        <v>1.6779589911883189E-4</v>
      </c>
      <c r="V241" s="43">
        <f t="shared" si="74"/>
        <v>3.3559179823766379E-3</v>
      </c>
      <c r="W241" s="44">
        <f t="shared" si="75"/>
        <v>2.9814973810370956E-7</v>
      </c>
    </row>
    <row r="242" spans="12:23" ht="21" x14ac:dyDescent="0.4">
      <c r="L242" s="41">
        <f>($B36 * $N$236 + $C36 * $O$236 + $D36 * $P$236 + $E36 * $Q$236 + $F36 * $R$236 + $G36 * $S$236 + $H36 * $T$236 + $I36 * $U$236) * MAX($J$7:$J32)</f>
        <v>167.92335179628972</v>
      </c>
      <c r="M242" s="42">
        <f>(L242/MAX($J$7:$J32)) - $J36</f>
        <v>1.3953655297895162E-2</v>
      </c>
      <c r="N242" s="42">
        <f t="shared" si="66"/>
        <v>1.9470449617247772E-4</v>
      </c>
      <c r="O242" s="43">
        <f t="shared" si="67"/>
        <v>1.2133613302517533E-3</v>
      </c>
      <c r="P242" s="43">
        <f t="shared" si="68"/>
        <v>6.2447829657835998E-7</v>
      </c>
      <c r="Q242" s="43">
        <f t="shared" si="69"/>
        <v>6.2447829657835998E-7</v>
      </c>
      <c r="R242" s="43">
        <f t="shared" si="70"/>
        <v>1.2133613302517533E-3</v>
      </c>
      <c r="S242" s="43">
        <f t="shared" si="71"/>
        <v>7.119052580993303E-5</v>
      </c>
      <c r="T242" s="43">
        <f t="shared" si="72"/>
        <v>8.7364513691312541E-4</v>
      </c>
      <c r="U242" s="43">
        <f t="shared" si="73"/>
        <v>5.370513350573895E-5</v>
      </c>
      <c r="V242" s="43">
        <f t="shared" si="74"/>
        <v>4.4837541694326246E-4</v>
      </c>
      <c r="W242" s="44">
        <f t="shared" si="75"/>
        <v>9.3671744486753986E-8</v>
      </c>
    </row>
    <row r="243" spans="12:23" ht="21" x14ac:dyDescent="0.4">
      <c r="L243" s="41">
        <f>($B37 * $N$236 + $C37 * $O$236 + $D37 * $P$236 + $E37 * $Q$236 + $F37 * $R$236 + $G37 * $S$236 + $H37 * $T$236 + $I37 * $U$236) * MAX($J$7:$J33)</f>
        <v>166.94407238564511</v>
      </c>
      <c r="M243" s="42">
        <f>(L243/MAX($J$7:$J33)) - $J37</f>
        <v>1.2076647627208892E-2</v>
      </c>
      <c r="N243" s="42">
        <f t="shared" si="66"/>
        <v>1.4584541791177016E-4</v>
      </c>
      <c r="O243" s="43">
        <f t="shared" si="67"/>
        <v>1.0501432719312079E-3</v>
      </c>
      <c r="P243" s="43">
        <f t="shared" si="68"/>
        <v>1.0591460130420657E-6</v>
      </c>
      <c r="Q243" s="43">
        <f t="shared" si="69"/>
        <v>5.2957300652103283E-7</v>
      </c>
      <c r="R243" s="43">
        <f t="shared" si="70"/>
        <v>1.0501432719312079E-3</v>
      </c>
      <c r="S243" s="43">
        <f t="shared" si="71"/>
        <v>8.0495096991196983E-5</v>
      </c>
      <c r="T243" s="43">
        <f t="shared" si="72"/>
        <v>2.3089383084317028E-4</v>
      </c>
      <c r="U243" s="43">
        <f t="shared" si="73"/>
        <v>3.7070110456472289E-6</v>
      </c>
      <c r="V243" s="43">
        <f t="shared" si="74"/>
        <v>4.6814253776459295E-4</v>
      </c>
      <c r="W243" s="44">
        <f t="shared" si="75"/>
        <v>9.0024979643899151E-8</v>
      </c>
    </row>
    <row r="244" spans="12:23" ht="21" x14ac:dyDescent="0.4">
      <c r="L244" s="41">
        <f>($B38 * $N$236 + $C38 * $O$236 + $D38 * $P$236 + $E38 * $Q$236 + $F38 * $R$236 + $G38 * $S$236 + $H38 * $T$236 + $I38 * $U$236) * MAX($J$7:$J34)</f>
        <v>176.325334391496</v>
      </c>
      <c r="M244" s="42">
        <f>(L244/MAX($J$7:$J34)) - $J38</f>
        <v>-4.6515923626156419E-3</v>
      </c>
      <c r="N244" s="42">
        <f t="shared" si="66"/>
        <v>2.1637311507944168E-5</v>
      </c>
      <c r="O244" s="43">
        <f t="shared" si="67"/>
        <v>-4.0448629240136014E-4</v>
      </c>
      <c r="P244" s="43">
        <f t="shared" si="68"/>
        <v>-4.0774827863040335E-7</v>
      </c>
      <c r="Q244" s="43">
        <f t="shared" si="69"/>
        <v>-2.0387413931520168E-7</v>
      </c>
      <c r="R244" s="43">
        <f t="shared" si="70"/>
        <v>-4.0448629240136014E-4</v>
      </c>
      <c r="S244" s="43">
        <f t="shared" si="71"/>
        <v>-1.2028574219596899E-5</v>
      </c>
      <c r="T244" s="43">
        <f t="shared" si="72"/>
        <v>-1.6676904595983497E-4</v>
      </c>
      <c r="U244" s="43">
        <f t="shared" si="73"/>
        <v>-9.7859586871296805E-6</v>
      </c>
      <c r="V244" s="43">
        <f t="shared" si="74"/>
        <v>-1.9286493579218078E-4</v>
      </c>
      <c r="W244" s="44">
        <f t="shared" si="75"/>
        <v>-2.0387413931520168E-8</v>
      </c>
    </row>
    <row r="245" spans="12:23" ht="21" x14ac:dyDescent="0.4">
      <c r="L245" s="41">
        <f>($B39 * $N$236 + $C39 * $O$236 + $D39 * $P$236 + $E39 * $Q$236 + $F39 * $R$236 + $G39 * $S$236 + $H39 * $T$236 + $I39 * $U$236) * MAX($J$7:$J35)</f>
        <v>177.81868773720146</v>
      </c>
      <c r="M245" s="42">
        <f>(L245/MAX($J$7:$J35)) - $J39</f>
        <v>-7.1619673500519176E-2</v>
      </c>
      <c r="N245" s="42">
        <f t="shared" si="66"/>
        <v>5.1293776323209691E-3</v>
      </c>
      <c r="O245" s="43">
        <f t="shared" si="67"/>
        <v>-6.2277976956973194E-3</v>
      </c>
      <c r="P245" s="43">
        <f t="shared" si="68"/>
        <v>-7.7912398194712076E-6</v>
      </c>
      <c r="Q245" s="43">
        <f t="shared" si="69"/>
        <v>-5.194159879647472E-6</v>
      </c>
      <c r="R245" s="43">
        <f t="shared" si="70"/>
        <v>-5.0591117227766378E-3</v>
      </c>
      <c r="S245" s="43">
        <f t="shared" si="71"/>
        <v>-1.8179559578766153E-5</v>
      </c>
      <c r="T245" s="43">
        <f t="shared" si="72"/>
        <v>-6.2277976956973194E-3</v>
      </c>
      <c r="U245" s="43">
        <f t="shared" si="73"/>
        <v>-3.999503107328554E-4</v>
      </c>
      <c r="V245" s="43">
        <f t="shared" si="74"/>
        <v>-3.1554521268858395E-3</v>
      </c>
      <c r="W245" s="44">
        <f t="shared" si="75"/>
        <v>-6.2327533725705558E-7</v>
      </c>
    </row>
    <row r="246" spans="12:23" ht="21" x14ac:dyDescent="0.4">
      <c r="L246" s="41">
        <f>($B40 * $N$236 + $C40 * $O$236 + $D40 * $P$236 + $E40 * $Q$236 + $F40 * $R$236 + $G40 * $S$236 + $H40 * $T$236 + $I40 * $U$236) * MAX($J$7:$J36)</f>
        <v>203.09161442784421</v>
      </c>
      <c r="M246" s="42">
        <f>(L246/MAX($J$7:$J36)) - $J40</f>
        <v>-2.9405887951575282E-2</v>
      </c>
      <c r="N246" s="42">
        <f t="shared" si="66"/>
        <v>8.6470624622060036E-4</v>
      </c>
      <c r="O246" s="43">
        <f t="shared" si="67"/>
        <v>-2.5570337349195898E-3</v>
      </c>
      <c r="P246" s="43">
        <f t="shared" si="68"/>
        <v>-2.6293406014597324E-6</v>
      </c>
      <c r="Q246" s="43">
        <f t="shared" si="69"/>
        <v>-1.3146703007298662E-6</v>
      </c>
      <c r="R246" s="43">
        <f t="shared" si="70"/>
        <v>-2.5570337349195898E-3</v>
      </c>
      <c r="S246" s="43">
        <f t="shared" si="71"/>
        <v>-5.390148232992452E-5</v>
      </c>
      <c r="T246" s="43">
        <f t="shared" si="72"/>
        <v>-8.1509558645251703E-4</v>
      </c>
      <c r="U246" s="43">
        <f t="shared" si="73"/>
        <v>-1.8405384210218129E-5</v>
      </c>
      <c r="V246" s="43">
        <f t="shared" si="74"/>
        <v>-1.7156447424524753E-3</v>
      </c>
      <c r="W246" s="44">
        <f t="shared" si="75"/>
        <v>-1.511870845839346E-6</v>
      </c>
    </row>
    <row r="247" spans="12:23" ht="21" x14ac:dyDescent="0.4">
      <c r="L247" s="41">
        <f>($B41 * $N$236 + $C41 * $O$236 + $D41 * $P$236 + $E41 * $Q$236 + $F41 * $R$236 + $G41 * $S$236 + $H41 * $T$236 + $I41 * $U$236) * MAX($J$7:$J37)</f>
        <v>238.19940790815221</v>
      </c>
      <c r="M247" s="42">
        <f>(L247/MAX($J$7:$J37)) - $J41</f>
        <v>-3.2696681898865709E-2</v>
      </c>
      <c r="N247" s="42">
        <f t="shared" si="66"/>
        <v>1.0690730071956126E-3</v>
      </c>
      <c r="O247" s="43">
        <f t="shared" si="67"/>
        <v>-2.8431897303361486E-3</v>
      </c>
      <c r="P247" s="43">
        <f t="shared" si="68"/>
        <v>-2.8332732738775769E-6</v>
      </c>
      <c r="Q247" s="43">
        <f t="shared" si="69"/>
        <v>-1.4166366369387885E-6</v>
      </c>
      <c r="R247" s="43">
        <f t="shared" si="70"/>
        <v>-2.8431897303361486E-3</v>
      </c>
      <c r="S247" s="43">
        <f t="shared" si="71"/>
        <v>-2.2524522527326738E-4</v>
      </c>
      <c r="T247" s="43">
        <f t="shared" si="72"/>
        <v>-1.0213950152328666E-3</v>
      </c>
      <c r="U247" s="43">
        <f t="shared" si="73"/>
        <v>-8.4998198216327312E-6</v>
      </c>
      <c r="V247" s="43">
        <f t="shared" si="74"/>
        <v>-2.5499459464898193E-3</v>
      </c>
      <c r="W247" s="44">
        <f t="shared" si="75"/>
        <v>-1.2324738741367458E-6</v>
      </c>
    </row>
    <row r="248" spans="12:23" ht="21" x14ac:dyDescent="0.4">
      <c r="L248" s="41">
        <f>($B42 * $N$236 + $C42 * $O$236 + $D42 * $P$236 + $E42 * $Q$236 + $F42 * $R$236 + $G42 * $S$236 + $H42 * $T$236 + $I42 * $U$236) * MAX($J$7:$J38)</f>
        <v>219.68748306080772</v>
      </c>
      <c r="M248" s="42">
        <f>(L248/MAX($J$7:$J38)) - $J42</f>
        <v>-8.5760899024682202E-2</v>
      </c>
      <c r="N248" s="42">
        <f t="shared" si="66"/>
        <v>7.3549318015217365E-3</v>
      </c>
      <c r="O248" s="43">
        <f t="shared" si="67"/>
        <v>-7.4574694804071476E-3</v>
      </c>
      <c r="P248" s="43">
        <f t="shared" si="68"/>
        <v>-9.9565680646290353E-6</v>
      </c>
      <c r="Q248" s="43">
        <f t="shared" si="69"/>
        <v>-6.6377120430860236E-6</v>
      </c>
      <c r="R248" s="43">
        <f t="shared" si="70"/>
        <v>-6.7074080195384271E-3</v>
      </c>
      <c r="S248" s="43">
        <f t="shared" si="71"/>
        <v>-9.9565680646290353E-6</v>
      </c>
      <c r="T248" s="43">
        <f t="shared" si="72"/>
        <v>-7.4574694804071476E-3</v>
      </c>
      <c r="U248" s="43">
        <f t="shared" si="73"/>
        <v>-3.3852331419738721E-4</v>
      </c>
      <c r="V248" s="43">
        <f t="shared" si="74"/>
        <v>-5.4595181554382543E-3</v>
      </c>
      <c r="W248" s="44">
        <f t="shared" si="75"/>
        <v>-2.8906656900216224E-7</v>
      </c>
    </row>
    <row r="249" spans="12:23" ht="21" x14ac:dyDescent="0.4">
      <c r="L249" s="41">
        <f>($B43 * $N$236 + $C43 * $O$236 + $D43 * $P$236 + $E43 * $Q$236 + $F43 * $R$236 + $G43 * $S$236 + $H43 * $T$236 + $I43 * $U$236) * MAX($J$7:$J39)</f>
        <v>184.06382967412623</v>
      </c>
      <c r="M249" s="42">
        <f>(L249/MAX($J$7:$J39)) - $J43</f>
        <v>-0.14893247013195438</v>
      </c>
      <c r="N249" s="42">
        <f t="shared" si="66"/>
        <v>2.2180880659605481E-2</v>
      </c>
      <c r="O249" s="43">
        <f t="shared" si="67"/>
        <v>-1.2950649576691686E-2</v>
      </c>
      <c r="P249" s="43">
        <f t="shared" si="68"/>
        <v>-6.4495266816193653E-6</v>
      </c>
      <c r="Q249" s="43">
        <f t="shared" si="69"/>
        <v>-1.9348580044858094E-5</v>
      </c>
      <c r="R249" s="43">
        <f t="shared" si="70"/>
        <v>-1.2950649576691686E-2</v>
      </c>
      <c r="S249" s="43">
        <f t="shared" si="71"/>
        <v>-2.5798106726477461E-5</v>
      </c>
      <c r="T249" s="43">
        <f t="shared" si="72"/>
        <v>-6.3656828347583138E-3</v>
      </c>
      <c r="U249" s="43">
        <f t="shared" si="73"/>
        <v>-3.1602680739934889E-4</v>
      </c>
      <c r="V249" s="43">
        <f t="shared" si="74"/>
        <v>-6.6817096421576622E-3</v>
      </c>
      <c r="W249" s="44">
        <f t="shared" si="75"/>
        <v>-4.7260994416274129E-7</v>
      </c>
    </row>
    <row r="250" spans="12:23" ht="21" x14ac:dyDescent="0.4">
      <c r="L250" s="41">
        <f>($B44 * $N$236 + $C44 * $O$236 + $D44 * $P$236 + $E44 * $Q$236 + $F44 * $R$236 + $G44 * $S$236 + $H44 * $T$236 + $I44 * $U$236) * MAX($J$7:$J40)</f>
        <v>252.41030012393409</v>
      </c>
      <c r="M250" s="42">
        <f>(L250/MAX($J$7:$J40)) - $J44</f>
        <v>-3.05907823931581E-2</v>
      </c>
      <c r="N250" s="42">
        <f t="shared" si="66"/>
        <v>9.3579596742555168E-4</v>
      </c>
      <c r="O250" s="43">
        <f t="shared" si="67"/>
        <v>-2.6600680341876608E-3</v>
      </c>
      <c r="P250" s="43">
        <f t="shared" si="68"/>
        <v>-5.4121424907175191E-6</v>
      </c>
      <c r="Q250" s="43">
        <f t="shared" si="69"/>
        <v>-4.0591068680381391E-6</v>
      </c>
      <c r="R250" s="43">
        <f t="shared" si="70"/>
        <v>-2.6600680341876608E-3</v>
      </c>
      <c r="S250" s="43">
        <f t="shared" si="71"/>
        <v>-1.4883391849473177E-5</v>
      </c>
      <c r="T250" s="43">
        <f t="shared" si="72"/>
        <v>-1.9997866503201232E-3</v>
      </c>
      <c r="U250" s="43">
        <f t="shared" si="73"/>
        <v>-4.3297139925740153E-5</v>
      </c>
      <c r="V250" s="43">
        <f t="shared" si="74"/>
        <v>-2.4679369757671888E-3</v>
      </c>
      <c r="W250" s="44">
        <f t="shared" si="75"/>
        <v>-3.3825890566984494E-7</v>
      </c>
    </row>
    <row r="251" spans="12:23" ht="21" x14ac:dyDescent="0.4">
      <c r="L251" s="41">
        <f>($B45 * $N$236 + $C45 * $O$236 + $D45 * $P$236 + $E45 * $Q$236 + $F45 * $R$236 + $G45 * $S$236 + $H45 * $T$236 + $I45 * $U$236) * MAX($J$7:$J41)</f>
        <v>249.43603809909806</v>
      </c>
      <c r="M251" s="42">
        <f>(L251/MAX($J$7:$J41)) - $J45</f>
        <v>-8.7763412001568619E-2</v>
      </c>
      <c r="N251" s="42">
        <f t="shared" si="66"/>
        <v>7.7024164861570791E-3</v>
      </c>
      <c r="O251" s="43">
        <f t="shared" si="67"/>
        <v>-7.6316010436146622E-3</v>
      </c>
      <c r="P251" s="43">
        <f t="shared" si="68"/>
        <v>-1.1407475401516686E-5</v>
      </c>
      <c r="Q251" s="43">
        <f t="shared" si="69"/>
        <v>-1.1407475401516686E-5</v>
      </c>
      <c r="R251" s="43">
        <f t="shared" si="70"/>
        <v>-7.6316010436146622E-3</v>
      </c>
      <c r="S251" s="43">
        <f t="shared" si="71"/>
        <v>-4.0686662265409509E-4</v>
      </c>
      <c r="T251" s="43">
        <f t="shared" si="72"/>
        <v>-4.8139546194400406E-3</v>
      </c>
      <c r="U251" s="43">
        <f t="shared" si="73"/>
        <v>-2.1293954082831146E-4</v>
      </c>
      <c r="V251" s="43">
        <f t="shared" si="74"/>
        <v>-7.0650297653393332E-3</v>
      </c>
      <c r="W251" s="44">
        <f t="shared" si="75"/>
        <v>-4.9425409950556677E-7</v>
      </c>
    </row>
    <row r="252" spans="12:23" ht="21" x14ac:dyDescent="0.4">
      <c r="L252" s="41">
        <f>($B46 * $N$236 + $C46 * $O$236 + $D46 * $P$236 + $E46 * $Q$236 + $F46 * $R$236 + $G46 * $S$236 + $H46 * $T$236 + $I46 * $U$236) * MAX($J$7:$J42)</f>
        <v>219.73848942649812</v>
      </c>
      <c r="M252" s="42">
        <f>(L252/MAX($J$7:$J42)) - $J46</f>
        <v>-0.13958523578000326</v>
      </c>
      <c r="N252" s="42">
        <f t="shared" si="66"/>
        <v>1.9484038047759101E-2</v>
      </c>
      <c r="O252" s="43">
        <f t="shared" si="67"/>
        <v>-1.2137846589565501E-2</v>
      </c>
      <c r="P252" s="43">
        <f t="shared" si="68"/>
        <v>-1.8521637725684893E-5</v>
      </c>
      <c r="Q252" s="43">
        <f t="shared" si="69"/>
        <v>-1.2347758483789929E-5</v>
      </c>
      <c r="R252" s="43">
        <f t="shared" si="70"/>
        <v>-1.2137846589565501E-2</v>
      </c>
      <c r="S252" s="43">
        <f t="shared" si="71"/>
        <v>-1.2965146407979426E-4</v>
      </c>
      <c r="T252" s="43">
        <f t="shared" si="72"/>
        <v>-9.0632547271018091E-3</v>
      </c>
      <c r="U252" s="43">
        <f t="shared" si="73"/>
        <v>-1.8521637725684895E-4</v>
      </c>
      <c r="V252" s="43">
        <f t="shared" si="74"/>
        <v>-8.6434309386529511E-3</v>
      </c>
      <c r="W252" s="44">
        <f t="shared" si="75"/>
        <v>-1.5434698104737412E-6</v>
      </c>
    </row>
    <row r="253" spans="12:23" ht="21" x14ac:dyDescent="0.4">
      <c r="L253" s="41">
        <f>($B47 * $N$236 + $C47 * $O$236 + $D47 * $P$236 + $E47 * $Q$236 + $F47 * $R$236 + $G47 * $S$236 + $H47 * $T$236 + $I47 * $U$236) * MAX($J$7:$J43)</f>
        <v>252.01383367663311</v>
      </c>
      <c r="M253" s="42">
        <f>(L253/MAX($J$7:$J43)) - $J47</f>
        <v>-0.13561072404063806</v>
      </c>
      <c r="N253" s="42">
        <f t="shared" si="66"/>
        <v>1.8390268474826089E-2</v>
      </c>
      <c r="O253" s="43">
        <f t="shared" si="67"/>
        <v>-1.1792236873098962E-2</v>
      </c>
      <c r="P253" s="43">
        <f t="shared" si="68"/>
        <v>-2.174686375859652E-5</v>
      </c>
      <c r="Q253" s="43">
        <f t="shared" si="69"/>
        <v>-1.087343187929826E-5</v>
      </c>
      <c r="R253" s="43">
        <f t="shared" si="70"/>
        <v>-1.0944109186513699E-2</v>
      </c>
      <c r="S253" s="43">
        <f t="shared" si="71"/>
        <v>-5.4367159396491299E-6</v>
      </c>
      <c r="T253" s="43">
        <f t="shared" si="72"/>
        <v>-6.6273567304322894E-3</v>
      </c>
      <c r="U253" s="43">
        <f t="shared" si="73"/>
        <v>-3.8600683171508823E-4</v>
      </c>
      <c r="V253" s="43">
        <f t="shared" si="74"/>
        <v>-1.1792236873098962E-2</v>
      </c>
      <c r="W253" s="44">
        <f t="shared" si="75"/>
        <v>-1.087343187929826E-6</v>
      </c>
    </row>
    <row r="254" spans="12:23" ht="21" x14ac:dyDescent="0.4">
      <c r="L254" s="41">
        <f>($B48 * $N$236 + $C48 * $O$236 + $D48 * $P$236 + $E48 * $Q$236 + $F48 * $R$236 + $G48 * $S$236 + $H48 * $T$236 + $I48 * $U$236) * MAX($J$7:$J44)</f>
        <v>199.32561337293603</v>
      </c>
      <c r="M254" s="42">
        <f>(L254/MAX($J$7:$J44)) - $J48</f>
        <v>-0.26186849848185034</v>
      </c>
      <c r="N254" s="42">
        <f t="shared" si="66"/>
        <v>6.8575110497138853E-2</v>
      </c>
      <c r="O254" s="43">
        <f t="shared" si="67"/>
        <v>-2.2771173781030465E-2</v>
      </c>
      <c r="P254" s="43">
        <f t="shared" si="68"/>
        <v>-5.6280706329783643E-6</v>
      </c>
      <c r="Q254" s="43">
        <f t="shared" si="69"/>
        <v>-1.6884211898935095E-5</v>
      </c>
      <c r="R254" s="43">
        <f t="shared" si="70"/>
        <v>-1.1025390370004617E-2</v>
      </c>
      <c r="S254" s="43">
        <f t="shared" si="71"/>
        <v>-2.8140353164891826E-5</v>
      </c>
      <c r="T254" s="43">
        <f t="shared" si="72"/>
        <v>-3.0279020005423603E-3</v>
      </c>
      <c r="U254" s="43">
        <f t="shared" si="73"/>
        <v>-6.1908776962762009E-5</v>
      </c>
      <c r="V254" s="43">
        <f t="shared" si="74"/>
        <v>-2.2771173781030465E-2</v>
      </c>
      <c r="W254" s="44">
        <f t="shared" si="75"/>
        <v>-2.3637896658509134E-6</v>
      </c>
    </row>
    <row r="255" spans="12:23" ht="21" x14ac:dyDescent="0.4">
      <c r="L255" s="41">
        <f>($B49 * $N$236 + $C49 * $O$236 + $D49 * $P$236 + $E49 * $Q$236 + $F49 * $R$236 + $G49 * $S$236 + $H49 * $T$236 + $I49 * $U$236) * MAX($J$7:$J45)</f>
        <v>211.7450658344836</v>
      </c>
      <c r="M255" s="42">
        <f>(L255/MAX($J$7:$J45)) - $J49</f>
        <v>-0.24044336376611553</v>
      </c>
      <c r="N255" s="42">
        <f t="shared" si="66"/>
        <v>5.7813011179164556E-2</v>
      </c>
      <c r="O255" s="43">
        <f t="shared" si="67"/>
        <v>-2.0908118588357873E-2</v>
      </c>
      <c r="P255" s="43">
        <f t="shared" si="68"/>
        <v>-2.9642890248144434E-5</v>
      </c>
      <c r="Q255" s="43">
        <f t="shared" si="69"/>
        <v>-1.9761926832096289E-5</v>
      </c>
      <c r="R255" s="43">
        <f t="shared" si="70"/>
        <v>-1.8991211685644532E-2</v>
      </c>
      <c r="S255" s="43">
        <f t="shared" si="71"/>
        <v>-5.9285780496288868E-5</v>
      </c>
      <c r="T255" s="43">
        <f t="shared" si="72"/>
        <v>-2.0908118588357873E-2</v>
      </c>
      <c r="U255" s="43">
        <f t="shared" si="73"/>
        <v>-1.3438110245825477E-3</v>
      </c>
      <c r="V255" s="43">
        <f t="shared" si="74"/>
        <v>-1.405072997762046E-2</v>
      </c>
      <c r="W255" s="44">
        <f t="shared" si="75"/>
        <v>-1.3832441439637646E-6</v>
      </c>
    </row>
    <row r="256" spans="12:23" ht="21" x14ac:dyDescent="0.4">
      <c r="L256" s="41">
        <f>($B50 * $N$236 + $C50 * $O$236 + $D50 * $P$236 + $E50 * $Q$236 + $F50 * $R$236 + $G50 * $S$236 + $H50 * $T$236 + $I50 * $U$236) * MAX($J$7:$J46)</f>
        <v>186.59336827010682</v>
      </c>
      <c r="M256" s="42">
        <f>(L256/MAX($J$7:$J46)) - $J50</f>
        <v>-0.2841854464867708</v>
      </c>
      <c r="N256" s="42">
        <f t="shared" si="66"/>
        <v>8.0761367994885272E-2</v>
      </c>
      <c r="O256" s="43">
        <f t="shared" si="67"/>
        <v>-2.4711777955371373E-2</v>
      </c>
      <c r="P256" s="43">
        <f t="shared" si="68"/>
        <v>-1.2582371667704364E-5</v>
      </c>
      <c r="Q256" s="43">
        <f t="shared" si="69"/>
        <v>-1.2582371667704364E-5</v>
      </c>
      <c r="R256" s="43">
        <f t="shared" si="70"/>
        <v>-2.4711777955371373E-2</v>
      </c>
      <c r="S256" s="43">
        <f t="shared" si="71"/>
        <v>-1.9628499801618809E-3</v>
      </c>
      <c r="T256" s="43">
        <f t="shared" si="72"/>
        <v>-2.5038919618731686E-3</v>
      </c>
      <c r="U256" s="43">
        <f t="shared" si="73"/>
        <v>0</v>
      </c>
      <c r="V256" s="43">
        <f t="shared" si="74"/>
        <v>-1.4721374851214107E-2</v>
      </c>
      <c r="W256" s="44">
        <f t="shared" si="75"/>
        <v>-1.3463137684443671E-5</v>
      </c>
    </row>
    <row r="257" spans="12:23" ht="21" x14ac:dyDescent="0.4">
      <c r="L257" s="41">
        <f>($B51 * $N$236 + $C51 * $O$236 + $D51 * $P$236 + $E51 * $Q$236 + $F51 * $R$236 + $G51 * $S$236 + $H51 * $T$236 + $I51 * $U$236) * MAX($J$7:$J47)</f>
        <v>195.81918279793948</v>
      </c>
      <c r="M257" s="42">
        <f>(L257/MAX($J$7:$J47)) - $J51</f>
        <v>-0.28379272556880086</v>
      </c>
      <c r="N257" s="42">
        <f t="shared" si="66"/>
        <v>8.0538311085768713E-2</v>
      </c>
      <c r="O257" s="43">
        <f t="shared" si="67"/>
        <v>-2.4677628310330511E-2</v>
      </c>
      <c r="P257" s="43">
        <f t="shared" si="68"/>
        <v>-2.4851589436385209E-5</v>
      </c>
      <c r="Q257" s="43">
        <f t="shared" si="69"/>
        <v>-2.4851589436385209E-5</v>
      </c>
      <c r="R257" s="43">
        <f t="shared" si="70"/>
        <v>-2.4677628310330511E-2</v>
      </c>
      <c r="S257" s="43">
        <f t="shared" si="71"/>
        <v>-3.727738415457781E-3</v>
      </c>
      <c r="T257" s="43">
        <f t="shared" si="72"/>
        <v>-7.3063672942972509E-3</v>
      </c>
      <c r="U257" s="43">
        <f t="shared" si="73"/>
        <v>-1.9881271549108167E-4</v>
      </c>
      <c r="V257" s="43">
        <f t="shared" si="74"/>
        <v>-1.5370708066404252E-2</v>
      </c>
      <c r="W257" s="44">
        <f t="shared" si="75"/>
        <v>-2.6092457366232263E-6</v>
      </c>
    </row>
    <row r="258" spans="12:23" ht="21" x14ac:dyDescent="0.4">
      <c r="L258" s="41">
        <f>($B52 * $N$236 + $C52 * $O$236 + $D52 * $P$236 + $E52 * $Q$236 + $F52 * $R$236 + $G52 * $S$236 + $H52 * $T$236 + $I52 * $U$236) * MAX($J$7:$J48)</f>
        <v>255.44991752685374</v>
      </c>
      <c r="M258" s="42">
        <f>(L258/MAX($J$7:$J48)) - $J52</f>
        <v>-0.19052188256199348</v>
      </c>
      <c r="N258" s="42">
        <f t="shared" si="66"/>
        <v>3.629858773496604E-2</v>
      </c>
      <c r="O258" s="43">
        <f t="shared" si="67"/>
        <v>-1.656712022278204E-2</v>
      </c>
      <c r="P258" s="43">
        <f t="shared" si="68"/>
        <v>-3.1556419471965789E-5</v>
      </c>
      <c r="Q258" s="43">
        <f t="shared" si="69"/>
        <v>-1.5778209735982895E-5</v>
      </c>
      <c r="R258" s="43">
        <f t="shared" si="70"/>
        <v>-1.5565203904547126E-2</v>
      </c>
      <c r="S258" s="43">
        <f t="shared" si="71"/>
        <v>-2.6822956551170922E-4</v>
      </c>
      <c r="T258" s="43">
        <f t="shared" si="72"/>
        <v>-1.0973744871376104E-2</v>
      </c>
      <c r="U258" s="43">
        <f t="shared" si="73"/>
        <v>-3.5500971905961517E-4</v>
      </c>
      <c r="V258" s="43">
        <f t="shared" si="74"/>
        <v>-1.656712022278204E-2</v>
      </c>
      <c r="W258" s="44">
        <f t="shared" si="75"/>
        <v>-1.7393701366434771E-6</v>
      </c>
    </row>
    <row r="259" spans="12:23" ht="21" x14ac:dyDescent="0.4">
      <c r="L259" s="41">
        <f>($B53 * $N$236 + $C53 * $O$236 + $D53 * $P$236 + $E53 * $Q$236 + $F53 * $R$236 + $G53 * $S$236 + $H53 * $T$236 + $I53 * $U$236) * MAX($J$7:$J49)</f>
        <v>205.48285327659812</v>
      </c>
      <c r="M259" s="42">
        <f>(L259/MAX($J$7:$J49)) - $J53</f>
        <v>-0.38176895082330758</v>
      </c>
      <c r="N259" s="42">
        <f t="shared" si="66"/>
        <v>0.14574753181272904</v>
      </c>
      <c r="O259" s="43">
        <f t="shared" si="67"/>
        <v>-3.3197300071591961E-2</v>
      </c>
      <c r="P259" s="43">
        <f t="shared" si="68"/>
        <v>-3.290118936728638E-5</v>
      </c>
      <c r="Q259" s="43">
        <f t="shared" si="69"/>
        <v>-4.9351784050929571E-5</v>
      </c>
      <c r="R259" s="43">
        <f t="shared" si="70"/>
        <v>-3.3197300071591961E-2</v>
      </c>
      <c r="S259" s="43">
        <f t="shared" si="71"/>
        <v>-1.7273124417825352E-3</v>
      </c>
      <c r="T259" s="43">
        <f t="shared" si="72"/>
        <v>-2.7340888364214982E-2</v>
      </c>
      <c r="U259" s="43">
        <f t="shared" si="73"/>
        <v>-1.118640438487737E-3</v>
      </c>
      <c r="V259" s="43">
        <f t="shared" si="74"/>
        <v>-2.0003923135310121E-2</v>
      </c>
      <c r="W259" s="44">
        <f t="shared" si="75"/>
        <v>-1.2617409742436159E-6</v>
      </c>
    </row>
    <row r="260" spans="12:23" ht="21" x14ac:dyDescent="0.4">
      <c r="L260" s="41">
        <f>($B54 * $N$236 + $C54 * $O$236 + $D54 * $P$236 + $E54 * $Q$236 + $F54 * $R$236 + $G54 * $S$236 + $H54 * $T$236 + $I54 * $U$236) * MAX($J$7:$J50)</f>
        <v>248.36991152723212</v>
      </c>
      <c r="M260" s="42">
        <f>(L260/MAX($J$7:$J50)) - $J54</f>
        <v>-0.39326971908307456</v>
      </c>
      <c r="N260" s="42">
        <f t="shared" si="66"/>
        <v>0.15466107194768039</v>
      </c>
      <c r="O260" s="43">
        <f t="shared" si="67"/>
        <v>-3.4197366876789093E-2</v>
      </c>
      <c r="P260" s="43">
        <f t="shared" si="68"/>
        <v>-5.7019369531953469E-5</v>
      </c>
      <c r="Q260" s="43">
        <f t="shared" si="69"/>
        <v>-4.2764527148965103E-5</v>
      </c>
      <c r="R260" s="43">
        <f t="shared" si="70"/>
        <v>-2.8438410554061794E-2</v>
      </c>
      <c r="S260" s="43">
        <f t="shared" si="71"/>
        <v>-2.6656555256188244E-3</v>
      </c>
      <c r="T260" s="43">
        <f t="shared" si="72"/>
        <v>-2.6385713250911467E-2</v>
      </c>
      <c r="U260" s="43">
        <f t="shared" si="73"/>
        <v>-1.2686809720859646E-3</v>
      </c>
      <c r="V260" s="43">
        <f t="shared" si="74"/>
        <v>-3.4197366876789093E-2</v>
      </c>
      <c r="W260" s="44">
        <f t="shared" si="75"/>
        <v>-3.2956959972239634E-6</v>
      </c>
    </row>
    <row r="261" spans="12:23" ht="21" x14ac:dyDescent="0.4">
      <c r="L261" s="41">
        <f>($B55 * $N$236 + $C55 * $O$236 + $D55 * $P$236 + $E55 * $Q$236 + $F55 * $R$236 + $G55 * $S$236 + $H55 * $T$236 + $I55 * $U$236) * MAX($J$7:$J51)</f>
        <v>163.17203970562969</v>
      </c>
      <c r="M261" s="42">
        <f>(L261/MAX($J$7:$J51)) - $J55</f>
        <v>-0.71622253964238314</v>
      </c>
      <c r="N261" s="42">
        <f t="shared" si="66"/>
        <v>0.51297472629178509</v>
      </c>
      <c r="O261" s="43">
        <f t="shared" si="67"/>
        <v>-6.2280220838468098E-2</v>
      </c>
      <c r="P261" s="43">
        <f t="shared" si="68"/>
        <v>-5.374776339889372E-5</v>
      </c>
      <c r="Q261" s="43">
        <f t="shared" si="69"/>
        <v>-4.0310822549170288E-5</v>
      </c>
      <c r="R261" s="43">
        <f t="shared" si="70"/>
        <v>-2.6779823113498798E-2</v>
      </c>
      <c r="S261" s="43">
        <f t="shared" si="71"/>
        <v>-1.531811256868471E-3</v>
      </c>
      <c r="T261" s="43">
        <f t="shared" si="72"/>
        <v>-6.2280220838468098E-2</v>
      </c>
      <c r="U261" s="43">
        <f t="shared" si="73"/>
        <v>-2.6470773473955154E-3</v>
      </c>
      <c r="V261" s="43">
        <f t="shared" si="74"/>
        <v>-4.0485502780216696E-2</v>
      </c>
      <c r="W261" s="44">
        <f t="shared" si="75"/>
        <v>-4.5685598889059669E-6</v>
      </c>
    </row>
    <row r="262" spans="12:23" ht="21" x14ac:dyDescent="0.4">
      <c r="L262" s="41"/>
      <c r="M262" s="42"/>
      <c r="N262" s="42"/>
      <c r="O262" s="42"/>
      <c r="P262" s="22"/>
      <c r="Q262" s="22"/>
      <c r="R262" s="22"/>
      <c r="S262" s="22"/>
      <c r="T262" s="22"/>
      <c r="U262" s="22"/>
      <c r="V262" s="22"/>
      <c r="W262" s="29"/>
    </row>
    <row r="263" spans="12:23" ht="21" x14ac:dyDescent="0.4">
      <c r="L263" s="31" t="s">
        <v>31</v>
      </c>
      <c r="M263" s="22"/>
      <c r="N263" s="8" t="s">
        <v>23</v>
      </c>
      <c r="O263" s="22"/>
      <c r="P263" s="45" t="s">
        <v>26</v>
      </c>
      <c r="Q263" s="22"/>
      <c r="R263" s="22"/>
      <c r="S263" s="22"/>
      <c r="T263" s="22"/>
      <c r="U263" s="22"/>
      <c r="V263" s="22"/>
      <c r="W263" s="29"/>
    </row>
    <row r="264" spans="12:23" ht="21" x14ac:dyDescent="0.4">
      <c r="L264" s="46">
        <f>1 - ABS(SUM(M239:M261)) / 23</f>
        <v>0.86760875144344718</v>
      </c>
      <c r="M264" s="38"/>
      <c r="N264" s="47">
        <f>GEOMEAN(N239:N261)</f>
        <v>9.9952411585290755E-3</v>
      </c>
      <c r="O264" s="38"/>
      <c r="P264" s="48">
        <f t="shared" ref="P264:W264" si="76">SUM(P239:P261)</f>
        <v>-3.0459788418302962E-4</v>
      </c>
      <c r="Q264" s="48">
        <f t="shared" si="76"/>
        <v>-2.7422723794365029E-4</v>
      </c>
      <c r="R264" s="48">
        <f t="shared" si="76"/>
        <v>-0.20686966482464364</v>
      </c>
      <c r="S264" s="48">
        <f t="shared" si="76"/>
        <v>-1.174485116789057E-2</v>
      </c>
      <c r="T264" s="48">
        <f t="shared" si="76"/>
        <v>-0.1732677252345825</v>
      </c>
      <c r="U264" s="48">
        <f t="shared" si="76"/>
        <v>-8.1932962077791924E-3</v>
      </c>
      <c r="V264" s="48">
        <f t="shared" si="76"/>
        <v>-0.20848316557987415</v>
      </c>
      <c r="W264" s="49">
        <f t="shared" si="76"/>
        <v>-3.2636322079271176E-5</v>
      </c>
    </row>
    <row r="265" spans="12:23" ht="21" x14ac:dyDescent="0.4"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</row>
    <row r="266" spans="12:23" ht="21" x14ac:dyDescent="0.3">
      <c r="L266" s="57" t="s">
        <v>37</v>
      </c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9"/>
    </row>
    <row r="267" spans="12:23" ht="21" x14ac:dyDescent="0.4">
      <c r="L267" s="30"/>
      <c r="M267" s="22"/>
      <c r="N267" s="8" t="s">
        <v>11</v>
      </c>
      <c r="O267" s="8" t="s">
        <v>12</v>
      </c>
      <c r="P267" s="8" t="s">
        <v>13</v>
      </c>
      <c r="Q267" s="8" t="s">
        <v>14</v>
      </c>
      <c r="R267" s="8" t="s">
        <v>15</v>
      </c>
      <c r="S267" s="8" t="s">
        <v>16</v>
      </c>
      <c r="T267" s="8" t="s">
        <v>17</v>
      </c>
      <c r="U267" s="8" t="s">
        <v>18</v>
      </c>
      <c r="V267" s="22"/>
      <c r="W267" s="29"/>
    </row>
    <row r="268" spans="12:23" ht="21" x14ac:dyDescent="0.4">
      <c r="L268" s="30"/>
      <c r="M268" s="22"/>
      <c r="N268" s="50">
        <f t="shared" ref="N268:U268" si="77">N236 - (P264*$M$5)</f>
        <v>0.2100546782810489</v>
      </c>
      <c r="O268" s="50">
        <f t="shared" si="77"/>
        <v>0.19004785810076202</v>
      </c>
      <c r="P268" s="50">
        <f t="shared" si="77"/>
        <v>0.16853604875061284</v>
      </c>
      <c r="Q268" s="50">
        <f t="shared" si="77"/>
        <v>7.0171629098020041E-3</v>
      </c>
      <c r="R268" s="50">
        <f t="shared" si="77"/>
        <v>4.6167932006019714E-2</v>
      </c>
      <c r="S268" s="50">
        <f t="shared" si="77"/>
        <v>2.142609634634185E-2</v>
      </c>
      <c r="T268" s="50">
        <f t="shared" si="77"/>
        <v>0.26659296520698206</v>
      </c>
      <c r="U268" s="50">
        <f t="shared" si="77"/>
        <v>0.20000601001857624</v>
      </c>
      <c r="V268" s="22"/>
      <c r="W268" s="29"/>
    </row>
    <row r="269" spans="12:23" ht="21" x14ac:dyDescent="0.4">
      <c r="L269" s="30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9"/>
    </row>
    <row r="270" spans="12:23" ht="21" x14ac:dyDescent="0.4">
      <c r="L270" s="40" t="s">
        <v>21</v>
      </c>
      <c r="M270" s="8" t="s">
        <v>22</v>
      </c>
      <c r="N270" s="8" t="s">
        <v>27</v>
      </c>
      <c r="O270" s="8" t="s">
        <v>24</v>
      </c>
      <c r="P270" s="22"/>
      <c r="Q270" s="22"/>
      <c r="R270" s="22"/>
      <c r="S270" s="22"/>
      <c r="T270" s="22"/>
      <c r="U270" s="22"/>
      <c r="V270" s="22"/>
      <c r="W270" s="29"/>
    </row>
    <row r="271" spans="12:23" ht="21" x14ac:dyDescent="0.4">
      <c r="L271" s="41">
        <f>($B33 * $N$268 + $C33 * $O$268 + $D33 * $P$268 + $E33 * $Q$268 + $F33 * $R$268 + $G33 * $S$268 + $H33 * $T$268 + $I33 * $U$268) * MAX($J$7:$J29)</f>
        <v>163.92376451264678</v>
      </c>
      <c r="M271" s="42">
        <f>(L271/MAX($J$7:$J29)) - $J33</f>
        <v>0.1720413295872118</v>
      </c>
      <c r="N271" s="42">
        <f t="shared" ref="N271:N293" si="78">M271*M271</f>
        <v>2.9598219086135639E-2</v>
      </c>
      <c r="O271" s="43">
        <f t="shared" ref="O271:O293" si="79">2*M271/23</f>
        <v>1.4960115616279288E-2</v>
      </c>
      <c r="P271" s="43">
        <f t="shared" ref="P271:P293" si="80">$O271*B33</f>
        <v>7.322621447028531E-6</v>
      </c>
      <c r="Q271" s="43">
        <f t="shared" ref="Q271:Q293" si="81">$O271*C33</f>
        <v>7.322621447028531E-6</v>
      </c>
      <c r="R271" s="43">
        <f t="shared" ref="R271:R293" si="82">$O271*D33</f>
        <v>1.4183917742894264E-2</v>
      </c>
      <c r="S271" s="43">
        <f t="shared" ref="S271:S293" si="83">$O271*E33</f>
        <v>2.196786434108559E-4</v>
      </c>
      <c r="T271" s="43">
        <f t="shared" ref="T271:T293" si="84">$O271*F33</f>
        <v>1.4960115616279288E-2</v>
      </c>
      <c r="U271" s="43">
        <f t="shared" ref="U271:U293" si="85">$O271*G33</f>
        <v>3.5148582945736945E-4</v>
      </c>
      <c r="V271" s="43">
        <f t="shared" ref="V271:V293" si="86">$O271*H33</f>
        <v>4.3935728682171181E-3</v>
      </c>
      <c r="W271" s="44">
        <f t="shared" ref="W271:W293" si="87">$O271*I33</f>
        <v>2.1235602196382737E-6</v>
      </c>
    </row>
    <row r="272" spans="12:23" ht="21" x14ac:dyDescent="0.4">
      <c r="L272" s="41">
        <f>($B34 * $N$268 + $C34 * $O$268 + $D34 * $P$268 + $E34 * $Q$268 + $F34 * $R$268 + $G34 * $S$268 + $H34 * $T$268 + $I34 * $U$268) * MAX($J$7:$J30)</f>
        <v>207.53188360739722</v>
      </c>
      <c r="M272" s="42">
        <f>(L272/MAX($J$7:$J30)) - $J34</f>
        <v>0.2130989280128647</v>
      </c>
      <c r="N272" s="42">
        <f t="shared" si="78"/>
        <v>4.5411153120232091E-2</v>
      </c>
      <c r="O272" s="43">
        <f t="shared" si="79"/>
        <v>1.853034156633606E-2</v>
      </c>
      <c r="P272" s="43">
        <f t="shared" si="80"/>
        <v>1.9123159511182721E-5</v>
      </c>
      <c r="Q272" s="43">
        <f t="shared" si="81"/>
        <v>9.5615797555913607E-6</v>
      </c>
      <c r="R272" s="43">
        <f t="shared" si="82"/>
        <v>1.853034156633606E-2</v>
      </c>
      <c r="S272" s="43">
        <f t="shared" si="83"/>
        <v>5.5457162582429897E-4</v>
      </c>
      <c r="T272" s="43">
        <f t="shared" si="84"/>
        <v>1.0106589801660071E-2</v>
      </c>
      <c r="U272" s="43">
        <f t="shared" si="85"/>
        <v>1.721084356006445E-4</v>
      </c>
      <c r="V272" s="43">
        <f t="shared" si="86"/>
        <v>1.1569511504265547E-2</v>
      </c>
      <c r="W272" s="44">
        <f t="shared" si="87"/>
        <v>3.3465529144569768E-6</v>
      </c>
    </row>
    <row r="273" spans="12:23" ht="21" x14ac:dyDescent="0.4">
      <c r="L273" s="41">
        <f>($B35 * $N$268 + $C35 * $O$268 + $D35 * $P$268 + $E35 * $Q$268 + $F35 * $R$268 + $G35 * $S$268 + $H35 * $T$268 + $I35 * $U$268) * MAX($J$7:$J31)</f>
        <v>194.42746988281712</v>
      </c>
      <c r="M273" s="42">
        <f>(L273/MAX($J$7:$J31)) - $J35</f>
        <v>9.4656469361421053E-2</v>
      </c>
      <c r="N273" s="42">
        <f t="shared" si="78"/>
        <v>8.9598471919696433E-3</v>
      </c>
      <c r="O273" s="43">
        <f t="shared" si="79"/>
        <v>8.2309973357757443E-3</v>
      </c>
      <c r="P273" s="43">
        <f t="shared" si="80"/>
        <v>4.2405962574836397E-6</v>
      </c>
      <c r="Q273" s="43">
        <f t="shared" si="81"/>
        <v>4.2405962574836397E-6</v>
      </c>
      <c r="R273" s="43">
        <f t="shared" si="82"/>
        <v>8.1758695844284576E-3</v>
      </c>
      <c r="S273" s="43">
        <f t="shared" si="83"/>
        <v>2.7563875673643657E-4</v>
      </c>
      <c r="T273" s="43">
        <f t="shared" si="84"/>
        <v>8.2309973357757443E-3</v>
      </c>
      <c r="U273" s="43">
        <f t="shared" si="85"/>
        <v>1.9082683158676378E-4</v>
      </c>
      <c r="V273" s="43">
        <f t="shared" si="86"/>
        <v>3.8165366317352753E-3</v>
      </c>
      <c r="W273" s="44">
        <f t="shared" si="87"/>
        <v>3.3907246934838189E-7</v>
      </c>
    </row>
    <row r="274" spans="12:23" ht="21" x14ac:dyDescent="0.4">
      <c r="L274" s="41">
        <f>($B36 * $N$268 + $C36 * $O$268 + $D36 * $P$268 + $E36 * $Q$268 + $F36 * $R$268 + $G36 * $S$268 + $H36 * $T$268 + $I36 * $U$268) * MAX($J$7:$J32)</f>
        <v>173.57747628661667</v>
      </c>
      <c r="M274" s="42">
        <f>(L274/MAX($J$7:$J32)) - $J36</f>
        <v>2.3786915281072463E-2</v>
      </c>
      <c r="N274" s="42">
        <f t="shared" si="78"/>
        <v>5.6581733858891866E-4</v>
      </c>
      <c r="O274" s="43">
        <f t="shared" si="79"/>
        <v>2.0684274157454314E-3</v>
      </c>
      <c r="P274" s="43">
        <f t="shared" si="80"/>
        <v>1.0645534821129344E-6</v>
      </c>
      <c r="Q274" s="43">
        <f t="shared" si="81"/>
        <v>1.0645534821129344E-6</v>
      </c>
      <c r="R274" s="43">
        <f t="shared" si="82"/>
        <v>2.0684274157454314E-3</v>
      </c>
      <c r="S274" s="43">
        <f t="shared" si="83"/>
        <v>1.2135909696087451E-4</v>
      </c>
      <c r="T274" s="43">
        <f t="shared" si="84"/>
        <v>1.4893103214759951E-3</v>
      </c>
      <c r="U274" s="43">
        <f t="shared" si="85"/>
        <v>9.1551599461712344E-5</v>
      </c>
      <c r="V274" s="43">
        <f t="shared" si="86"/>
        <v>7.6434940015708693E-4</v>
      </c>
      <c r="W274" s="44">
        <f t="shared" si="87"/>
        <v>1.5968302231694016E-7</v>
      </c>
    </row>
    <row r="275" spans="12:23" ht="21" x14ac:dyDescent="0.4">
      <c r="L275" s="41">
        <f>($B37 * $N$268 + $C37 * $O$268 + $D37 * $P$268 + $E37 * $Q$268 + $F37 * $R$268 + $G37 * $S$268 + $H37 * $T$268 + $I37 * $U$268) * MAX($J$7:$J33)</f>
        <v>171.61999570816121</v>
      </c>
      <c r="M275" s="42">
        <f>(L275/MAX($J$7:$J33)) - $J37</f>
        <v>2.020868818810645E-2</v>
      </c>
      <c r="N275" s="42">
        <f t="shared" si="78"/>
        <v>4.0839107828411316E-4</v>
      </c>
      <c r="O275" s="43">
        <f t="shared" si="79"/>
        <v>1.757277233748387E-3</v>
      </c>
      <c r="P275" s="43">
        <f t="shared" si="80"/>
        <v>1.7723421419550047E-6</v>
      </c>
      <c r="Q275" s="43">
        <f t="shared" si="81"/>
        <v>8.8617107097750235E-7</v>
      </c>
      <c r="R275" s="43">
        <f t="shared" si="82"/>
        <v>1.757277233748387E-3</v>
      </c>
      <c r="S275" s="43">
        <f t="shared" si="83"/>
        <v>1.3469800278858034E-4</v>
      </c>
      <c r="T275" s="43">
        <f t="shared" si="84"/>
        <v>3.8637058694619101E-4</v>
      </c>
      <c r="U275" s="43">
        <f t="shared" si="85"/>
        <v>6.2031974968425153E-6</v>
      </c>
      <c r="V275" s="43">
        <f t="shared" si="86"/>
        <v>7.8337522674411209E-4</v>
      </c>
      <c r="W275" s="44">
        <f t="shared" si="87"/>
        <v>1.5064501332847575E-7</v>
      </c>
    </row>
    <row r="276" spans="12:23" ht="21" x14ac:dyDescent="0.4">
      <c r="L276" s="41">
        <f>($B38 * $N$268 + $C38 * $O$268 + $D38 * $P$268 + $E38 * $Q$268 + $F38 * $R$268 + $G38 * $S$268 + $H38 * $T$268 + $I38 * $U$268) * MAX($J$7:$J34)</f>
        <v>181.545369411769</v>
      </c>
      <c r="M276" s="42">
        <f>(L276/MAX($J$7:$J34)) - $J38</f>
        <v>4.42672941177219E-3</v>
      </c>
      <c r="N276" s="42">
        <f t="shared" si="78"/>
        <v>1.9595933285048959E-5</v>
      </c>
      <c r="O276" s="43">
        <f t="shared" si="79"/>
        <v>3.8493299232801652E-4</v>
      </c>
      <c r="P276" s="43">
        <f t="shared" si="80"/>
        <v>3.8803729065324244E-7</v>
      </c>
      <c r="Q276" s="43">
        <f t="shared" si="81"/>
        <v>1.9401864532662122E-7</v>
      </c>
      <c r="R276" s="43">
        <f t="shared" si="82"/>
        <v>3.8493299232801652E-4</v>
      </c>
      <c r="S276" s="43">
        <f t="shared" si="83"/>
        <v>1.1447100074270653E-5</v>
      </c>
      <c r="T276" s="43">
        <f t="shared" si="84"/>
        <v>1.5870725187717616E-4</v>
      </c>
      <c r="U276" s="43">
        <f t="shared" si="85"/>
        <v>9.3128949756778181E-6</v>
      </c>
      <c r="V276" s="43">
        <f t="shared" si="86"/>
        <v>1.8354163847898367E-4</v>
      </c>
      <c r="W276" s="44">
        <f t="shared" si="87"/>
        <v>1.9401864532662122E-8</v>
      </c>
    </row>
    <row r="277" spans="12:23" ht="21" x14ac:dyDescent="0.4">
      <c r="L277" s="41">
        <f>($B39 * $N$268 + $C39 * $O$268 + $D39 * $P$268 + $E39 * $Q$268 + $F39 * $R$268 + $G39 * $S$268 + $H39 * $T$268 + $I39 * $U$268) * MAX($J$7:$J35)</f>
        <v>183.99433511766344</v>
      </c>
      <c r="M277" s="42">
        <f>(L277/MAX($J$7:$J35)) - $J39</f>
        <v>-6.087941718667228E-2</v>
      </c>
      <c r="N277" s="42">
        <f t="shared" si="78"/>
        <v>3.706303436988888E-3</v>
      </c>
      <c r="O277" s="43">
        <f t="shared" si="79"/>
        <v>-5.2938623640584595E-3</v>
      </c>
      <c r="P277" s="43">
        <f t="shared" si="80"/>
        <v>-6.6228469942349368E-6</v>
      </c>
      <c r="Q277" s="43">
        <f t="shared" si="81"/>
        <v>-4.4152313294899579E-6</v>
      </c>
      <c r="R277" s="43">
        <f t="shared" si="82"/>
        <v>-4.3004353149232186E-3</v>
      </c>
      <c r="S277" s="43">
        <f t="shared" si="83"/>
        <v>-1.5453309653214853E-5</v>
      </c>
      <c r="T277" s="43">
        <f t="shared" si="84"/>
        <v>-5.2938623640584595E-3</v>
      </c>
      <c r="U277" s="43">
        <f t="shared" si="85"/>
        <v>-3.3997281237072675E-4</v>
      </c>
      <c r="V277" s="43">
        <f t="shared" si="86"/>
        <v>-2.6822530326651496E-3</v>
      </c>
      <c r="W277" s="44">
        <f t="shared" si="87"/>
        <v>-5.2980748758595065E-7</v>
      </c>
    </row>
    <row r="278" spans="12:23" ht="21" x14ac:dyDescent="0.4">
      <c r="L278" s="41">
        <f>($B40 * $N$268 + $C40 * $O$268 + $D40 * $P$268 + $E40 * $Q$268 + $F40 * $R$268 + $G40 * $S$268 + $H40 * $T$268 + $I40 * $U$268) * MAX($J$7:$J36)</f>
        <v>208.64322447945727</v>
      </c>
      <c r="M278" s="42">
        <f>(L278/MAX($J$7:$J36)) - $J40</f>
        <v>-1.9750913948769988E-2</v>
      </c>
      <c r="N278" s="42">
        <f t="shared" si="78"/>
        <v>3.9009860181171691E-4</v>
      </c>
      <c r="O278" s="43">
        <f t="shared" si="79"/>
        <v>-1.717470778153912E-3</v>
      </c>
      <c r="P278" s="43">
        <f t="shared" si="80"/>
        <v>-1.7660367898754878E-6</v>
      </c>
      <c r="Q278" s="43">
        <f t="shared" si="81"/>
        <v>-8.830183949377439E-7</v>
      </c>
      <c r="R278" s="43">
        <f t="shared" si="82"/>
        <v>-1.717470778153912E-3</v>
      </c>
      <c r="S278" s="43">
        <f t="shared" si="83"/>
        <v>-3.6203754192447507E-5</v>
      </c>
      <c r="T278" s="43">
        <f t="shared" si="84"/>
        <v>-5.4747140486140124E-4</v>
      </c>
      <c r="U278" s="43">
        <f t="shared" si="85"/>
        <v>-1.2362257529128417E-5</v>
      </c>
      <c r="V278" s="43">
        <f t="shared" si="86"/>
        <v>-1.1523390053937558E-3</v>
      </c>
      <c r="W278" s="44">
        <f t="shared" si="87"/>
        <v>-1.0154711541784055E-6</v>
      </c>
    </row>
    <row r="279" spans="12:23" ht="21" x14ac:dyDescent="0.4">
      <c r="L279" s="41">
        <f>($B41 * $N$268 + $C41 * $O$268 + $D41 * $P$268 + $E41 * $Q$268 + $F41 * $R$268 + $G41 * $S$268 + $H41 * $T$268 + $I41 * $U$268) * MAX($J$7:$J37)</f>
        <v>244.5067068342872</v>
      </c>
      <c r="M279" s="42">
        <f>(L279/MAX($J$7:$J37)) - $J41</f>
        <v>-2.172746637515266E-2</v>
      </c>
      <c r="N279" s="42">
        <f t="shared" si="78"/>
        <v>4.7208279508338945E-4</v>
      </c>
      <c r="O279" s="43">
        <f t="shared" si="79"/>
        <v>-1.8893449021871879E-3</v>
      </c>
      <c r="P279" s="43">
        <f t="shared" si="80"/>
        <v>-1.8827552587814526E-6</v>
      </c>
      <c r="Q279" s="43">
        <f t="shared" si="81"/>
        <v>-9.413776293907263E-7</v>
      </c>
      <c r="R279" s="43">
        <f t="shared" si="82"/>
        <v>-1.8893449021871879E-3</v>
      </c>
      <c r="S279" s="43">
        <f t="shared" si="83"/>
        <v>-1.496790430731255E-4</v>
      </c>
      <c r="T279" s="43">
        <f t="shared" si="84"/>
        <v>-6.7873327079071369E-4</v>
      </c>
      <c r="U279" s="43">
        <f t="shared" si="85"/>
        <v>-5.6482657763443588E-6</v>
      </c>
      <c r="V279" s="43">
        <f t="shared" si="86"/>
        <v>-1.6944797329033075E-3</v>
      </c>
      <c r="W279" s="44">
        <f t="shared" si="87"/>
        <v>-8.1899853756993184E-7</v>
      </c>
    </row>
    <row r="280" spans="12:23" ht="21" x14ac:dyDescent="0.4">
      <c r="L280" s="41">
        <f>($B42 * $N$268 + $C42 * $O$268 + $D42 * $P$268 + $E42 * $Q$268 + $F42 * $R$268 + $G42 * $S$268 + $H42 * $T$268 + $I42 * $U$268) * MAX($J$7:$J38)</f>
        <v>226.75786972898584</v>
      </c>
      <c r="M280" s="42">
        <f>(L280/MAX($J$7:$J38)) - $J42</f>
        <v>-7.3464574384372427E-2</v>
      </c>
      <c r="N280" s="42">
        <f t="shared" si="78"/>
        <v>5.3970436894769892E-3</v>
      </c>
      <c r="O280" s="43">
        <f t="shared" si="79"/>
        <v>-6.388223859510646E-3</v>
      </c>
      <c r="P280" s="43">
        <f t="shared" si="80"/>
        <v>-8.5290038177712224E-6</v>
      </c>
      <c r="Q280" s="43">
        <f t="shared" si="81"/>
        <v>-5.6860025451808149E-6</v>
      </c>
      <c r="R280" s="43">
        <f t="shared" si="82"/>
        <v>-5.7457055719052144E-3</v>
      </c>
      <c r="S280" s="43">
        <f t="shared" si="83"/>
        <v>-8.5290038177712224E-6</v>
      </c>
      <c r="T280" s="43">
        <f t="shared" si="84"/>
        <v>-6.388223859510646E-3</v>
      </c>
      <c r="U280" s="43">
        <f t="shared" si="85"/>
        <v>-2.8998612980422162E-4</v>
      </c>
      <c r="V280" s="43">
        <f t="shared" si="86"/>
        <v>-4.67673709341122E-3</v>
      </c>
      <c r="W280" s="44">
        <f t="shared" si="87"/>
        <v>-2.4762045060165304E-7</v>
      </c>
    </row>
    <row r="281" spans="12:23" ht="21" x14ac:dyDescent="0.4">
      <c r="L281" s="41">
        <f>($B43 * $N$268 + $C43 * $O$268 + $D43 * $P$268 + $E43 * $Q$268 + $F43 * $R$268 + $G43 * $S$268 + $H43 * $T$268 + $I43 * $U$268) * MAX($J$7:$J39)</f>
        <v>189.58140829578511</v>
      </c>
      <c r="M281" s="42">
        <f>(L281/MAX($J$7:$J39)) - $J43</f>
        <v>-0.13933668122472154</v>
      </c>
      <c r="N281" s="42">
        <f t="shared" si="78"/>
        <v>1.9414710734719669E-2</v>
      </c>
      <c r="O281" s="43">
        <f t="shared" si="79"/>
        <v>-1.2116233149975786E-2</v>
      </c>
      <c r="P281" s="43">
        <f t="shared" si="80"/>
        <v>-6.0339806523783796E-6</v>
      </c>
      <c r="Q281" s="43">
        <f t="shared" si="81"/>
        <v>-1.8101941957135137E-5</v>
      </c>
      <c r="R281" s="43">
        <f t="shared" si="82"/>
        <v>-1.2116233149975786E-2</v>
      </c>
      <c r="S281" s="43">
        <f t="shared" si="83"/>
        <v>-2.4135922609513519E-5</v>
      </c>
      <c r="T281" s="43">
        <f t="shared" si="84"/>
        <v>-5.9555389038974602E-3</v>
      </c>
      <c r="U281" s="43">
        <f t="shared" si="85"/>
        <v>-2.9566505196654058E-4</v>
      </c>
      <c r="V281" s="43">
        <f t="shared" si="86"/>
        <v>-6.2512039558640011E-3</v>
      </c>
      <c r="W281" s="44">
        <f t="shared" si="87"/>
        <v>-4.4215946378309884E-7</v>
      </c>
    </row>
    <row r="282" spans="12:23" ht="21" x14ac:dyDescent="0.4">
      <c r="L282" s="41">
        <f>($B44 * $N$268 + $C44 * $O$268 + $D44 * $P$268 + $E44 * $Q$268 + $F44 * $R$268 + $G44 * $S$268 + $H44 * $T$268 + $I44 * $U$268) * MAX($J$7:$J40)</f>
        <v>259.73470403963199</v>
      </c>
      <c r="M282" s="42">
        <f>(L282/MAX($J$7:$J40)) - $J44</f>
        <v>-1.7852688626726954E-2</v>
      </c>
      <c r="N282" s="42">
        <f t="shared" si="78"/>
        <v>3.1871849120286593E-4</v>
      </c>
      <c r="O282" s="43">
        <f t="shared" si="79"/>
        <v>-1.5524077066719089E-3</v>
      </c>
      <c r="P282" s="43">
        <f t="shared" si="80"/>
        <v>-3.1585100847851657E-6</v>
      </c>
      <c r="Q282" s="43">
        <f t="shared" si="81"/>
        <v>-2.3688825635888741E-6</v>
      </c>
      <c r="R282" s="43">
        <f t="shared" si="82"/>
        <v>-1.5524077066719089E-3</v>
      </c>
      <c r="S282" s="43">
        <f t="shared" si="83"/>
        <v>-8.6859027331592047E-6</v>
      </c>
      <c r="T282" s="43">
        <f t="shared" si="84"/>
        <v>-1.1670694763281186E-3</v>
      </c>
      <c r="U282" s="43">
        <f t="shared" si="85"/>
        <v>-2.5268080678281326E-5</v>
      </c>
      <c r="V282" s="43">
        <f t="shared" si="86"/>
        <v>-1.4402805986620355E-3</v>
      </c>
      <c r="W282" s="44">
        <f t="shared" si="87"/>
        <v>-1.9740688029907286E-7</v>
      </c>
    </row>
    <row r="283" spans="12:23" ht="21" x14ac:dyDescent="0.4">
      <c r="L283" s="41">
        <f>($B45 * $N$268 + $C45 * $O$268 + $D45 * $P$268 + $E45 * $Q$268 + $F45 * $R$268 + $G45 * $S$268 + $H45 * $T$268 + $I45 * $U$268) * MAX($J$7:$J41)</f>
        <v>256.47440488534119</v>
      </c>
      <c r="M283" s="42">
        <f>(L283/MAX($J$7:$J41)) - $J45</f>
        <v>-7.552277411245012E-2</v>
      </c>
      <c r="N283" s="42">
        <f t="shared" si="78"/>
        <v>5.703689409640166E-3</v>
      </c>
      <c r="O283" s="43">
        <f t="shared" si="79"/>
        <v>-6.5671977489087062E-3</v>
      </c>
      <c r="P283" s="43">
        <f t="shared" si="80"/>
        <v>-9.8164390865600991E-6</v>
      </c>
      <c r="Q283" s="43">
        <f t="shared" si="81"/>
        <v>-9.8164390865600991E-6</v>
      </c>
      <c r="R283" s="43">
        <f t="shared" si="82"/>
        <v>-6.5671977489087062E-3</v>
      </c>
      <c r="S283" s="43">
        <f t="shared" si="83"/>
        <v>-3.5011966075397684E-4</v>
      </c>
      <c r="T283" s="43">
        <f t="shared" si="84"/>
        <v>-4.1425372945283617E-3</v>
      </c>
      <c r="U283" s="43">
        <f t="shared" si="85"/>
        <v>-1.832401962824552E-4</v>
      </c>
      <c r="V283" s="43">
        <f t="shared" si="86"/>
        <v>-6.0796479409428875E-3</v>
      </c>
      <c r="W283" s="44">
        <f t="shared" si="87"/>
        <v>-4.2531893256889564E-7</v>
      </c>
    </row>
    <row r="284" spans="12:23" ht="21" x14ac:dyDescent="0.4">
      <c r="L284" s="41">
        <f>($B46 * $N$268 + $C46 * $O$268 + $D46 * $P$268 + $E46 * $Q$268 + $F46 * $R$268 + $G46 * $S$268 + $H46 * $T$268 + $I46 * $U$268) * MAX($J$7:$J42)</f>
        <v>226.43094981329256</v>
      </c>
      <c r="M284" s="42">
        <f>(L284/MAX($J$7:$J42)) - $J46</f>
        <v>-0.12794617423775206</v>
      </c>
      <c r="N284" s="42">
        <f t="shared" si="78"/>
        <v>1.6370223502077209E-2</v>
      </c>
      <c r="O284" s="43">
        <f t="shared" si="79"/>
        <v>-1.1125754281543658E-2</v>
      </c>
      <c r="P284" s="43">
        <f t="shared" si="80"/>
        <v>-1.6977244580178522E-5</v>
      </c>
      <c r="Q284" s="43">
        <f t="shared" si="81"/>
        <v>-1.1318163053452348E-5</v>
      </c>
      <c r="R284" s="43">
        <f t="shared" si="82"/>
        <v>-1.1125754281543658E-2</v>
      </c>
      <c r="S284" s="43">
        <f t="shared" si="83"/>
        <v>-1.1884071206124965E-4</v>
      </c>
      <c r="T284" s="43">
        <f t="shared" si="84"/>
        <v>-8.307531681234024E-3</v>
      </c>
      <c r="U284" s="43">
        <f t="shared" si="85"/>
        <v>-1.6977244580178522E-4</v>
      </c>
      <c r="V284" s="43">
        <f t="shared" si="86"/>
        <v>-7.9227141374166431E-3</v>
      </c>
      <c r="W284" s="44">
        <f t="shared" si="87"/>
        <v>-1.4147703816815435E-6</v>
      </c>
    </row>
    <row r="285" spans="12:23" ht="21" x14ac:dyDescent="0.4">
      <c r="L285" s="41">
        <f>($B47 * $N$268 + $C47 * $O$268 + $D47 * $P$268 + $E47 * $Q$268 + $F47 * $R$268 + $G47 * $S$268 + $H47 * $T$268 + $I47 * $U$268) * MAX($J$7:$J43)</f>
        <v>258.88798473535263</v>
      </c>
      <c r="M285" s="42">
        <f>(L285/MAX($J$7:$J43)) - $J47</f>
        <v>-0.12365567872112582</v>
      </c>
      <c r="N285" s="42">
        <f t="shared" si="78"/>
        <v>1.5290726879982288E-2</v>
      </c>
      <c r="O285" s="43">
        <f t="shared" si="79"/>
        <v>-1.0752667714880506E-2</v>
      </c>
      <c r="P285" s="43">
        <f t="shared" si="80"/>
        <v>-1.9829723771102824E-5</v>
      </c>
      <c r="Q285" s="43">
        <f t="shared" si="81"/>
        <v>-9.9148618855514119E-6</v>
      </c>
      <c r="R285" s="43">
        <f t="shared" si="82"/>
        <v>-9.9793084878074968E-3</v>
      </c>
      <c r="S285" s="43">
        <f t="shared" si="83"/>
        <v>-4.957430942775706E-6</v>
      </c>
      <c r="T285" s="43">
        <f t="shared" si="84"/>
        <v>-6.0431083192435857E-3</v>
      </c>
      <c r="U285" s="43">
        <f t="shared" si="85"/>
        <v>-3.5197759693707514E-4</v>
      </c>
      <c r="V285" s="43">
        <f t="shared" si="86"/>
        <v>-1.0752667714880506E-2</v>
      </c>
      <c r="W285" s="44">
        <f t="shared" si="87"/>
        <v>-9.9148618855514119E-7</v>
      </c>
    </row>
    <row r="286" spans="12:23" ht="21" x14ac:dyDescent="0.4">
      <c r="L286" s="41">
        <f>($B48 * $N$268 + $C48 * $O$268 + $D48 * $P$268 + $E48 * $Q$268 + $F48 * $R$268 + $G48 * $S$268 + $H48 * $T$268 + $I48 * $U$268) * MAX($J$7:$J44)</f>
        <v>203.90338166959114</v>
      </c>
      <c r="M286" s="42">
        <f>(L286/MAX($J$7:$J44)) - $J48</f>
        <v>-0.25390716231375449</v>
      </c>
      <c r="N286" s="42">
        <f t="shared" si="78"/>
        <v>6.4468847074223262E-2</v>
      </c>
      <c r="O286" s="43">
        <f t="shared" si="79"/>
        <v>-2.2078883679456911E-2</v>
      </c>
      <c r="P286" s="43">
        <f t="shared" si="80"/>
        <v>-5.4569658130145596E-6</v>
      </c>
      <c r="Q286" s="43">
        <f t="shared" si="81"/>
        <v>-1.6370897439043683E-5</v>
      </c>
      <c r="R286" s="43">
        <f t="shared" si="82"/>
        <v>-1.0690196027695524E-2</v>
      </c>
      <c r="S286" s="43">
        <f t="shared" si="83"/>
        <v>-2.7284829065072804E-5</v>
      </c>
      <c r="T286" s="43">
        <f t="shared" si="84"/>
        <v>-2.9358476074018334E-3</v>
      </c>
      <c r="U286" s="43">
        <f t="shared" si="85"/>
        <v>-6.0026623943160164E-5</v>
      </c>
      <c r="V286" s="43">
        <f t="shared" si="86"/>
        <v>-2.2078883679456911E-2</v>
      </c>
      <c r="W286" s="44">
        <f t="shared" si="87"/>
        <v>-2.2919256414661156E-6</v>
      </c>
    </row>
    <row r="287" spans="12:23" ht="21" x14ac:dyDescent="0.4">
      <c r="L287" s="41">
        <f>($B49 * $N$268 + $C49 * $O$268 + $D49 * $P$268 + $E49 * $Q$268 + $F49 * $R$268 + $G49 * $S$268 + $H49 * $T$268 + $I49 * $U$268) * MAX($J$7:$J45)</f>
        <v>218.67041771308428</v>
      </c>
      <c r="M287" s="42">
        <f>(L287/MAX($J$7:$J45)) - $J49</f>
        <v>-0.22839927354246214</v>
      </c>
      <c r="N287" s="42">
        <f t="shared" si="78"/>
        <v>5.2166228154724451E-2</v>
      </c>
      <c r="O287" s="43">
        <f t="shared" si="79"/>
        <v>-1.9860806394996707E-2</v>
      </c>
      <c r="P287" s="43">
        <f t="shared" si="80"/>
        <v>-2.8158043093095522E-5</v>
      </c>
      <c r="Q287" s="43">
        <f t="shared" si="81"/>
        <v>-1.8772028728730348E-5</v>
      </c>
      <c r="R287" s="43">
        <f t="shared" si="82"/>
        <v>-1.8039919608309862E-2</v>
      </c>
      <c r="S287" s="43">
        <f t="shared" si="83"/>
        <v>-5.6316086186191045E-5</v>
      </c>
      <c r="T287" s="43">
        <f t="shared" si="84"/>
        <v>-1.9860806394996707E-2</v>
      </c>
      <c r="U287" s="43">
        <f t="shared" si="85"/>
        <v>-1.2764979535536637E-3</v>
      </c>
      <c r="V287" s="43">
        <f t="shared" si="86"/>
        <v>-1.3346912426127277E-2</v>
      </c>
      <c r="W287" s="44">
        <f t="shared" si="87"/>
        <v>-1.3139558217148492E-6</v>
      </c>
    </row>
    <row r="288" spans="12:23" ht="21" x14ac:dyDescent="0.4">
      <c r="L288" s="41">
        <f>($B50 * $N$268 + $C50 * $O$268 + $D50 * $P$268 + $E50 * $Q$268 + $F50 * $R$268 + $G50 * $S$268 + $H50 * $T$268 + $I50 * $U$268) * MAX($J$7:$J46)</f>
        <v>191.41725813948358</v>
      </c>
      <c r="M288" s="42">
        <f>(L288/MAX($J$7:$J46)) - $J50</f>
        <v>-0.27579607280089818</v>
      </c>
      <c r="N288" s="42">
        <f t="shared" si="78"/>
        <v>7.6063473772398332E-2</v>
      </c>
      <c r="O288" s="43">
        <f t="shared" si="79"/>
        <v>-2.3982267200078101E-2</v>
      </c>
      <c r="P288" s="43">
        <f t="shared" si="80"/>
        <v>-1.2210930346271945E-5</v>
      </c>
      <c r="Q288" s="43">
        <f t="shared" si="81"/>
        <v>-1.2210930346271945E-5</v>
      </c>
      <c r="R288" s="43">
        <f t="shared" si="82"/>
        <v>-2.3982267200078101E-2</v>
      </c>
      <c r="S288" s="43">
        <f t="shared" si="83"/>
        <v>-1.9049051340184235E-3</v>
      </c>
      <c r="T288" s="43">
        <f t="shared" si="84"/>
        <v>-2.4299751389081172E-3</v>
      </c>
      <c r="U288" s="43">
        <f t="shared" si="85"/>
        <v>0</v>
      </c>
      <c r="V288" s="43">
        <f t="shared" si="86"/>
        <v>-1.4286788505138176E-2</v>
      </c>
      <c r="W288" s="44">
        <f t="shared" si="87"/>
        <v>-1.3065695470510984E-5</v>
      </c>
    </row>
    <row r="289" spans="12:23" ht="21" x14ac:dyDescent="0.4">
      <c r="L289" s="41">
        <f>($B51 * $N$268 + $C51 * $O$268 + $D51 * $P$268 + $E51 * $Q$268 + $F51 * $R$268 + $G51 * $S$268 + $H51 * $T$268 + $I51 * $U$268) * MAX($J$7:$J47)</f>
        <v>201.19933421772416</v>
      </c>
      <c r="M289" s="42">
        <f>(L289/MAX($J$7:$J47)) - $J51</f>
        <v>-0.27443594049091447</v>
      </c>
      <c r="N289" s="42">
        <f t="shared" si="78"/>
        <v>7.5315085433132742E-2</v>
      </c>
      <c r="O289" s="43">
        <f t="shared" si="79"/>
        <v>-2.386399482529691E-2</v>
      </c>
      <c r="P289" s="43">
        <f t="shared" si="80"/>
        <v>-2.4032220367872014E-5</v>
      </c>
      <c r="Q289" s="43">
        <f t="shared" si="81"/>
        <v>-2.4032220367872014E-5</v>
      </c>
      <c r="R289" s="43">
        <f t="shared" si="82"/>
        <v>-2.386399482529691E-2</v>
      </c>
      <c r="S289" s="43">
        <f t="shared" si="83"/>
        <v>-3.6048330551808018E-3</v>
      </c>
      <c r="T289" s="43">
        <f t="shared" si="84"/>
        <v>-7.0654727881543714E-3</v>
      </c>
      <c r="U289" s="43">
        <f t="shared" si="85"/>
        <v>-1.9225776294297612E-4</v>
      </c>
      <c r="V289" s="43">
        <f t="shared" si="86"/>
        <v>-1.4863928297528842E-2</v>
      </c>
      <c r="W289" s="44">
        <f t="shared" si="87"/>
        <v>-2.5232176274670031E-6</v>
      </c>
    </row>
    <row r="290" spans="12:23" ht="21" x14ac:dyDescent="0.4">
      <c r="L290" s="41">
        <f>($B52 * $N$268 + $C52 * $O$268 + $D52 * $P$268 + $E52 * $Q$268 + $F52 * $R$268 + $G52 * $S$268 + $H52 * $T$268 + $I52 * $U$268) * MAX($J$7:$J48)</f>
        <v>262.59801326661386</v>
      </c>
      <c r="M290" s="42">
        <f>(L290/MAX($J$7:$J48)) - $J52</f>
        <v>-0.17809041171023676</v>
      </c>
      <c r="N290" s="42">
        <f t="shared" si="78"/>
        <v>3.1716194743121637E-2</v>
      </c>
      <c r="O290" s="43">
        <f t="shared" si="79"/>
        <v>-1.5486122757411892E-2</v>
      </c>
      <c r="P290" s="43">
        <f t="shared" si="80"/>
        <v>-2.9497376680784555E-5</v>
      </c>
      <c r="Q290" s="43">
        <f t="shared" si="81"/>
        <v>-1.4748688340392277E-5</v>
      </c>
      <c r="R290" s="43">
        <f t="shared" si="82"/>
        <v>-1.4549581047796982E-2</v>
      </c>
      <c r="S290" s="43">
        <f t="shared" si="83"/>
        <v>-2.5072770178666872E-4</v>
      </c>
      <c r="T290" s="43">
        <f t="shared" si="84"/>
        <v>-1.025771274074283E-2</v>
      </c>
      <c r="U290" s="43">
        <f t="shared" si="85"/>
        <v>-3.3184548765882624E-4</v>
      </c>
      <c r="V290" s="43">
        <f t="shared" si="86"/>
        <v>-1.5486122757411892E-2</v>
      </c>
      <c r="W290" s="44">
        <f t="shared" si="87"/>
        <v>-1.625876983713584E-6</v>
      </c>
    </row>
    <row r="291" spans="12:23" ht="21" x14ac:dyDescent="0.4">
      <c r="L291" s="41">
        <f>($B53 * $N$268 + $C53 * $O$268 + $D53 * $P$268 + $E53 * $Q$268 + $F53 * $R$268 + $G53 * $S$268 + $H53 * $T$268 + $I53 * $U$268) * MAX($J$7:$J49)</f>
        <v>212.05283810846745</v>
      </c>
      <c r="M291" s="42">
        <f>(L291/MAX($J$7:$J49)) - $J53</f>
        <v>-0.37034289024614353</v>
      </c>
      <c r="N291" s="42">
        <f t="shared" si="78"/>
        <v>0.1371538563558671</v>
      </c>
      <c r="O291" s="43">
        <f t="shared" si="79"/>
        <v>-3.2203729586621176E-2</v>
      </c>
      <c r="P291" s="43">
        <f t="shared" si="80"/>
        <v>-3.1916481255323269E-5</v>
      </c>
      <c r="Q291" s="43">
        <f t="shared" si="81"/>
        <v>-4.7874721882984896E-5</v>
      </c>
      <c r="R291" s="43">
        <f t="shared" si="82"/>
        <v>-3.2203729586621176E-2</v>
      </c>
      <c r="S291" s="43">
        <f t="shared" si="83"/>
        <v>-1.6756152659044715E-3</v>
      </c>
      <c r="T291" s="43">
        <f t="shared" si="84"/>
        <v>-2.6522595923173634E-2</v>
      </c>
      <c r="U291" s="43">
        <f t="shared" si="85"/>
        <v>-1.0851603626809911E-3</v>
      </c>
      <c r="V291" s="43">
        <f t="shared" si="86"/>
        <v>-1.9405220603236545E-2</v>
      </c>
      <c r="W291" s="44">
        <f t="shared" si="87"/>
        <v>-1.2239780059003103E-6</v>
      </c>
    </row>
    <row r="292" spans="12:23" ht="21" x14ac:dyDescent="0.4">
      <c r="L292" s="41">
        <f>($B54 * $N$268 + $C54 * $O$268 + $D54 * $P$268 + $E54 * $Q$268 + $F54 * $R$268 + $G54 * $S$268 + $H54 * $T$268 + $I54 * $U$268) * MAX($J$7:$J50)</f>
        <v>255.48276283140854</v>
      </c>
      <c r="M292" s="42">
        <f>(L292/MAX($J$7:$J50)) - $J54</f>
        <v>-0.38089954290189815</v>
      </c>
      <c r="N292" s="42">
        <f t="shared" si="78"/>
        <v>0.14508446178287496</v>
      </c>
      <c r="O292" s="43">
        <f t="shared" si="79"/>
        <v>-3.3121699382773755E-2</v>
      </c>
      <c r="P292" s="43">
        <f t="shared" si="80"/>
        <v>-5.5225843072569832E-5</v>
      </c>
      <c r="Q292" s="43">
        <f t="shared" si="81"/>
        <v>-4.1419382304427371E-5</v>
      </c>
      <c r="R292" s="43">
        <f t="shared" si="82"/>
        <v>-2.7543889232444201E-2</v>
      </c>
      <c r="S292" s="43">
        <f t="shared" si="83"/>
        <v>-2.5818081636426395E-3</v>
      </c>
      <c r="T292" s="43">
        <f t="shared" si="84"/>
        <v>-2.5555758881831689E-2</v>
      </c>
      <c r="U292" s="43">
        <f t="shared" si="85"/>
        <v>-1.2287750083646786E-3</v>
      </c>
      <c r="V292" s="43">
        <f t="shared" si="86"/>
        <v>-3.3121699382773755E-2</v>
      </c>
      <c r="W292" s="44">
        <f t="shared" si="87"/>
        <v>-3.1920309089982254E-6</v>
      </c>
    </row>
    <row r="293" spans="12:23" ht="21" x14ac:dyDescent="0.4">
      <c r="L293" s="41">
        <f>($B55 * $N$268 + $C55 * $O$268 + $D55 * $P$268 + $E55 * $Q$268 + $F55 * $R$268 + $G55 * $S$268 + $H55 * $T$268 + $I55 * $U$268) * MAX($J$7:$J51)</f>
        <v>168.66971547661089</v>
      </c>
      <c r="M293" s="42">
        <f>(L293/MAX($J$7:$J51)) - $J55</f>
        <v>-0.7066613643885028</v>
      </c>
      <c r="N293" s="42">
        <f t="shared" si="78"/>
        <v>0.49937028391942034</v>
      </c>
      <c r="O293" s="43">
        <f t="shared" si="79"/>
        <v>-6.1448814294652418E-2</v>
      </c>
      <c r="P293" s="43">
        <f t="shared" si="80"/>
        <v>-5.3030260448459476E-5</v>
      </c>
      <c r="Q293" s="43">
        <f t="shared" si="81"/>
        <v>-3.9772695336344606E-5</v>
      </c>
      <c r="R293" s="43">
        <f t="shared" si="82"/>
        <v>-2.6422327268444935E-2</v>
      </c>
      <c r="S293" s="43">
        <f t="shared" si="83"/>
        <v>-1.5113624227810951E-3</v>
      </c>
      <c r="T293" s="43">
        <f t="shared" si="84"/>
        <v>-6.1448814294652418E-2</v>
      </c>
      <c r="U293" s="43">
        <f t="shared" si="85"/>
        <v>-2.611740327086629E-3</v>
      </c>
      <c r="V293" s="43">
        <f t="shared" si="86"/>
        <v>-3.9945043682802099E-2</v>
      </c>
      <c r="W293" s="44">
        <f t="shared" si="87"/>
        <v>-4.5075721381190558E-6</v>
      </c>
    </row>
    <row r="294" spans="12:23" ht="21" x14ac:dyDescent="0.4">
      <c r="L294" s="41"/>
      <c r="M294" s="42"/>
      <c r="N294" s="42"/>
      <c r="O294" s="42"/>
      <c r="P294" s="22"/>
      <c r="Q294" s="22"/>
      <c r="R294" s="22"/>
      <c r="S294" s="22"/>
      <c r="T294" s="22"/>
      <c r="U294" s="22"/>
      <c r="V294" s="22"/>
      <c r="W294" s="29"/>
    </row>
    <row r="295" spans="12:23" ht="21" x14ac:dyDescent="0.4">
      <c r="L295" s="31" t="s">
        <v>31</v>
      </c>
      <c r="M295" s="22"/>
      <c r="N295" s="8" t="s">
        <v>23</v>
      </c>
      <c r="O295" s="22"/>
      <c r="P295" s="45" t="s">
        <v>26</v>
      </c>
      <c r="Q295" s="22"/>
      <c r="R295" s="22"/>
      <c r="S295" s="22"/>
      <c r="T295" s="22"/>
      <c r="U295" s="22"/>
      <c r="V295" s="22"/>
      <c r="W295" s="29"/>
    </row>
    <row r="296" spans="12:23" ht="21" x14ac:dyDescent="0.4">
      <c r="L296" s="46">
        <f>1 - ABS(SUM(M271:M293)) / 23</f>
        <v>0.87824130576651716</v>
      </c>
      <c r="M296" s="38"/>
      <c r="N296" s="47">
        <f>GEOMEAN(N271:N293)</f>
        <v>9.0767908875855688E-3</v>
      </c>
      <c r="O296" s="38"/>
      <c r="P296" s="48">
        <f t="shared" ref="P296:W296" si="88">SUM(P271:P293)</f>
        <v>-2.8023335198264319E-4</v>
      </c>
      <c r="Q296" s="48">
        <f t="shared" si="88"/>
        <v>-2.5537794253283367E-4</v>
      </c>
      <c r="R296" s="48">
        <f t="shared" si="88"/>
        <v>-0.18718899620328414</v>
      </c>
      <c r="S296" s="48">
        <f t="shared" si="88"/>
        <v>-1.1012064172607281E-2</v>
      </c>
      <c r="T296" s="48">
        <f t="shared" si="88"/>
        <v>-0.15926896943029992</v>
      </c>
      <c r="U296" s="48">
        <f t="shared" si="88"/>
        <v>-7.6387075747984734E-3</v>
      </c>
      <c r="V296" s="48">
        <f t="shared" si="88"/>
        <v>-0.19367603527701688</v>
      </c>
      <c r="W296" s="49">
        <f t="shared" si="88"/>
        <v>-2.9688376571092113E-5</v>
      </c>
    </row>
    <row r="297" spans="12:23" ht="21" x14ac:dyDescent="0.4"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</row>
    <row r="298" spans="12:23" ht="21" x14ac:dyDescent="0.3">
      <c r="L298" s="57" t="s">
        <v>38</v>
      </c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9"/>
    </row>
    <row r="299" spans="12:23" ht="21" x14ac:dyDescent="0.4">
      <c r="L299" s="30"/>
      <c r="M299" s="22"/>
      <c r="N299" s="8" t="s">
        <v>11</v>
      </c>
      <c r="O299" s="8" t="s">
        <v>12</v>
      </c>
      <c r="P299" s="8" t="s">
        <v>13</v>
      </c>
      <c r="Q299" s="8" t="s">
        <v>14</v>
      </c>
      <c r="R299" s="8" t="s">
        <v>15</v>
      </c>
      <c r="S299" s="8" t="s">
        <v>16</v>
      </c>
      <c r="T299" s="8" t="s">
        <v>17</v>
      </c>
      <c r="U299" s="8" t="s">
        <v>18</v>
      </c>
      <c r="V299" s="22"/>
      <c r="W299" s="29"/>
    </row>
    <row r="300" spans="12:23" ht="21" x14ac:dyDescent="0.4">
      <c r="L300" s="30"/>
      <c r="M300" s="22"/>
      <c r="N300" s="50">
        <f t="shared" ref="N300:U300" si="89">N268 - (P296*$M$5)</f>
        <v>0.21006140388149649</v>
      </c>
      <c r="O300" s="50">
        <f t="shared" si="89"/>
        <v>0.1900539871713828</v>
      </c>
      <c r="P300" s="50">
        <f t="shared" si="89"/>
        <v>0.17302858465949167</v>
      </c>
      <c r="Q300" s="50">
        <f t="shared" si="89"/>
        <v>7.2814524499445789E-3</v>
      </c>
      <c r="R300" s="50">
        <f t="shared" si="89"/>
        <v>4.9990387272346913E-2</v>
      </c>
      <c r="S300" s="50">
        <f t="shared" si="89"/>
        <v>2.1609425328137012E-2</v>
      </c>
      <c r="T300" s="50">
        <f t="shared" si="89"/>
        <v>0.27124119005363045</v>
      </c>
      <c r="U300" s="50">
        <f t="shared" si="89"/>
        <v>0.20000672253961393</v>
      </c>
      <c r="V300" s="22"/>
      <c r="W300" s="29"/>
    </row>
    <row r="301" spans="12:23" ht="21" x14ac:dyDescent="0.4">
      <c r="L301" s="30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9"/>
    </row>
    <row r="302" spans="12:23" ht="21" x14ac:dyDescent="0.4">
      <c r="L302" s="40" t="s">
        <v>21</v>
      </c>
      <c r="M302" s="8" t="s">
        <v>22</v>
      </c>
      <c r="N302" s="8" t="s">
        <v>27</v>
      </c>
      <c r="O302" s="8" t="s">
        <v>24</v>
      </c>
      <c r="P302" s="22"/>
      <c r="Q302" s="22"/>
      <c r="R302" s="22"/>
      <c r="S302" s="22"/>
      <c r="T302" s="22"/>
      <c r="U302" s="22"/>
      <c r="V302" s="22"/>
      <c r="W302" s="29"/>
    </row>
    <row r="303" spans="12:23" ht="21" x14ac:dyDescent="0.4">
      <c r="L303" s="41">
        <f>($B33 * $N$300 + $C33 * $O$300 + $D33 * $P$300 + $E33 * $Q$300 + $F33 * $R$300 + $G33 * $S$300 + $H33 * $T$300 + $I33 * $U$300) * MAX($J$7:$J29)</f>
        <v>169.36051042623231</v>
      </c>
      <c r="M303" s="42">
        <f>(L303/MAX($J$7:$J29)) - $J33</f>
        <v>0.18149653987170833</v>
      </c>
      <c r="N303" s="42">
        <f t="shared" ref="N303:N325" si="90">M303*M303</f>
        <v>3.2940993985402608E-2</v>
      </c>
      <c r="O303" s="43">
        <f t="shared" ref="O303:O325" si="91">2*M303/23</f>
        <v>1.578230781493116E-2</v>
      </c>
      <c r="P303" s="43">
        <f t="shared" ref="P303:P325" si="92">$O303*B33</f>
        <v>7.7250650097558299E-6</v>
      </c>
      <c r="Q303" s="43">
        <f t="shared" ref="Q303:Q325" si="93">$O303*C33</f>
        <v>7.7250650097558299E-6</v>
      </c>
      <c r="R303" s="43">
        <f t="shared" ref="R303:R325" si="94">$O303*D33</f>
        <v>1.4963450923897042E-2</v>
      </c>
      <c r="S303" s="43">
        <f t="shared" ref="S303:S325" si="95">$O303*E33</f>
        <v>2.3175195029267488E-4</v>
      </c>
      <c r="T303" s="43">
        <f t="shared" ref="T303:T325" si="96">$O303*F33</f>
        <v>1.578230781493116E-2</v>
      </c>
      <c r="U303" s="43">
        <f t="shared" ref="U303:U325" si="97">$O303*G33</f>
        <v>3.7080312046827978E-4</v>
      </c>
      <c r="V303" s="43">
        <f t="shared" ref="V303:V325" si="98">$O303*H33</f>
        <v>4.6350390058534979E-3</v>
      </c>
      <c r="W303" s="44">
        <f t="shared" ref="W303:W325" si="99">$O303*I33</f>
        <v>2.2402688528291907E-6</v>
      </c>
    </row>
    <row r="304" spans="12:23" ht="21" x14ac:dyDescent="0.4">
      <c r="L304" s="41">
        <f>($B34 * $N$300 + $C34 * $O$300 + $D34 * $P$300 + $E34 * $Q$300 + $F34 * $R$300 + $G34 * $S$300 + $H34 * $T$300 + $I34 * $U$300) * MAX($J$7:$J30)</f>
        <v>212.988114510278</v>
      </c>
      <c r="M304" s="42">
        <f>(L304/MAX($J$7:$J30)) - $J34</f>
        <v>0.22258802523526608</v>
      </c>
      <c r="N304" s="42">
        <f t="shared" si="90"/>
        <v>4.954542897813545E-2</v>
      </c>
      <c r="O304" s="43">
        <f t="shared" si="91"/>
        <v>1.9355480455240527E-2</v>
      </c>
      <c r="P304" s="43">
        <f t="shared" si="92"/>
        <v>1.9974696032239964E-5</v>
      </c>
      <c r="Q304" s="43">
        <f t="shared" si="93"/>
        <v>9.987348016119982E-6</v>
      </c>
      <c r="R304" s="43">
        <f t="shared" si="94"/>
        <v>1.9355480455240527E-2</v>
      </c>
      <c r="S304" s="43">
        <f t="shared" si="95"/>
        <v>5.79266184934959E-4</v>
      </c>
      <c r="T304" s="43">
        <f t="shared" si="96"/>
        <v>1.0556626853038823E-2</v>
      </c>
      <c r="U304" s="43">
        <f t="shared" si="97"/>
        <v>1.7977226429015969E-4</v>
      </c>
      <c r="V304" s="43">
        <f t="shared" si="98"/>
        <v>1.2084691099505178E-2</v>
      </c>
      <c r="W304" s="44">
        <f t="shared" si="99"/>
        <v>3.4955718056419939E-6</v>
      </c>
    </row>
    <row r="305" spans="12:23" ht="21" x14ac:dyDescent="0.4">
      <c r="L305" s="41">
        <f>($B35 * $N$300 + $C35 * $O$300 + $D35 * $P$300 + $E35 * $Q$300 + $F35 * $R$300 + $G35 * $S$300 + $H35 * $T$300 + $I35 * $U$300) * MAX($J$7:$J31)</f>
        <v>200.43811249551749</v>
      </c>
      <c r="M305" s="42">
        <f>(L305/MAX($J$7:$J31)) - $J35</f>
        <v>0.10510976086176951</v>
      </c>
      <c r="N305" s="42">
        <f t="shared" si="90"/>
        <v>1.1048061828418373E-2</v>
      </c>
      <c r="O305" s="43">
        <f t="shared" si="91"/>
        <v>9.1399792053712629E-3</v>
      </c>
      <c r="P305" s="43">
        <f t="shared" si="92"/>
        <v>4.7089022181201772E-6</v>
      </c>
      <c r="Q305" s="43">
        <f t="shared" si="93"/>
        <v>4.7089022181201772E-6</v>
      </c>
      <c r="R305" s="43">
        <f t="shared" si="94"/>
        <v>9.0787634765357016E-3</v>
      </c>
      <c r="S305" s="43">
        <f t="shared" si="95"/>
        <v>3.0607864417781145E-4</v>
      </c>
      <c r="T305" s="43">
        <f t="shared" si="96"/>
        <v>9.1399792053712629E-3</v>
      </c>
      <c r="U305" s="43">
        <f t="shared" si="97"/>
        <v>2.1190059981540795E-4</v>
      </c>
      <c r="V305" s="43">
        <f t="shared" si="98"/>
        <v>4.2380119963081591E-3</v>
      </c>
      <c r="W305" s="44">
        <f t="shared" si="99"/>
        <v>3.7651759471332815E-7</v>
      </c>
    </row>
    <row r="306" spans="12:23" ht="21" x14ac:dyDescent="0.4">
      <c r="L306" s="41">
        <f>($B36 * $N$300 + $C36 * $O$300 + $D36 * $P$300 + $E36 * $Q$300 + $F36 * $R$300 + $G36 * $S$300 + $H36 * $T$300 + $I36 * $U$300) * MAX($J$7:$J32)</f>
        <v>178.74447005231309</v>
      </c>
      <c r="M306" s="42">
        <f>(L306/MAX($J$7:$J32)) - $J36</f>
        <v>3.2772991395327078E-2</v>
      </c>
      <c r="N306" s="42">
        <f t="shared" si="90"/>
        <v>1.0740689649981828E-3</v>
      </c>
      <c r="O306" s="43">
        <f t="shared" si="91"/>
        <v>2.8498253387240938E-3</v>
      </c>
      <c r="P306" s="43">
        <f t="shared" si="92"/>
        <v>1.4667140189007174E-6</v>
      </c>
      <c r="Q306" s="43">
        <f t="shared" si="93"/>
        <v>1.4667140189007174E-6</v>
      </c>
      <c r="R306" s="43">
        <f t="shared" si="94"/>
        <v>2.8498253387240938E-3</v>
      </c>
      <c r="S306" s="43">
        <f t="shared" si="95"/>
        <v>1.6720539815468177E-4</v>
      </c>
      <c r="T306" s="43">
        <f t="shared" si="96"/>
        <v>2.0519329124421034E-3</v>
      </c>
      <c r="U306" s="43">
        <f t="shared" si="97"/>
        <v>1.2613740562546167E-4</v>
      </c>
      <c r="V306" s="43">
        <f t="shared" si="98"/>
        <v>1.053100665570715E-3</v>
      </c>
      <c r="W306" s="44">
        <f t="shared" si="99"/>
        <v>2.2000710283510759E-7</v>
      </c>
    </row>
    <row r="307" spans="12:23" ht="21" x14ac:dyDescent="0.4">
      <c r="L307" s="41">
        <f>($B37 * $N$300 + $C37 * $O$300 + $D37 * $P$300 + $E37 * $Q$300 + $F37 * $R$300 + $G37 * $S$300 + $H37 * $T$300 + $I37 * $U$300) * MAX($J$7:$J33)</f>
        <v>175.88995643170347</v>
      </c>
      <c r="M307" s="42">
        <f>(L307/MAX($J$7:$J33)) - $J37</f>
        <v>2.763470683774516E-2</v>
      </c>
      <c r="N307" s="42">
        <f t="shared" si="90"/>
        <v>7.6367702200811911E-4</v>
      </c>
      <c r="O307" s="43">
        <f t="shared" si="91"/>
        <v>2.4030179858908836E-3</v>
      </c>
      <c r="P307" s="43">
        <f t="shared" si="92"/>
        <v>2.423618745225299E-6</v>
      </c>
      <c r="Q307" s="43">
        <f t="shared" si="93"/>
        <v>1.2118093726126495E-6</v>
      </c>
      <c r="R307" s="43">
        <f t="shared" si="94"/>
        <v>2.4030179858908836E-3</v>
      </c>
      <c r="S307" s="43">
        <f t="shared" si="95"/>
        <v>1.841950246371227E-4</v>
      </c>
      <c r="T307" s="43">
        <f t="shared" si="96"/>
        <v>5.2834888645911509E-4</v>
      </c>
      <c r="U307" s="43">
        <f t="shared" si="97"/>
        <v>8.4826656082885442E-6</v>
      </c>
      <c r="V307" s="43">
        <f t="shared" si="98"/>
        <v>1.0712394853895821E-3</v>
      </c>
      <c r="W307" s="44">
        <f t="shared" si="99"/>
        <v>2.0600202948109888E-7</v>
      </c>
    </row>
    <row r="308" spans="12:23" ht="21" x14ac:dyDescent="0.4">
      <c r="L308" s="41">
        <f>($B38 * $N$300 + $C38 * $O$300 + $D38 * $P$300 + $E38 * $Q$300 + $F38 * $R$300 + $G38 * $S$300 + $H38 * $T$300 + $I38 * $U$300) * MAX($J$7:$J34)</f>
        <v>186.31624436483011</v>
      </c>
      <c r="M308" s="42">
        <f>(L308/MAX($J$7:$J34)) - $J38</f>
        <v>1.2723903243182788E-2</v>
      </c>
      <c r="N308" s="42">
        <f t="shared" si="90"/>
        <v>1.6189771374187746E-4</v>
      </c>
      <c r="O308" s="43">
        <f t="shared" si="91"/>
        <v>1.1064263689724164E-3</v>
      </c>
      <c r="P308" s="43">
        <f t="shared" si="92"/>
        <v>1.115349162270581E-6</v>
      </c>
      <c r="Q308" s="43">
        <f t="shared" si="93"/>
        <v>5.5767458113529052E-7</v>
      </c>
      <c r="R308" s="43">
        <f t="shared" si="94"/>
        <v>1.1064263689724164E-3</v>
      </c>
      <c r="S308" s="43">
        <f t="shared" si="95"/>
        <v>3.2902800286982141E-5</v>
      </c>
      <c r="T308" s="43">
        <f t="shared" si="96"/>
        <v>4.5617780736866763E-4</v>
      </c>
      <c r="U308" s="43">
        <f t="shared" si="97"/>
        <v>2.6768379894493943E-5</v>
      </c>
      <c r="V308" s="43">
        <f t="shared" si="98"/>
        <v>5.2756015375398486E-4</v>
      </c>
      <c r="W308" s="44">
        <f t="shared" si="99"/>
        <v>5.576745811352905E-8</v>
      </c>
    </row>
    <row r="309" spans="12:23" ht="21" x14ac:dyDescent="0.4">
      <c r="L309" s="41">
        <f>($B39 * $N$300 + $C39 * $O$300 + $D39 * $P$300 + $E39 * $Q$300 + $F39 * $R$300 + $G39 * $S$300 + $H39 * $T$300 + $I39 * $U$300) * MAX($J$7:$J35)</f>
        <v>189.65211839295674</v>
      </c>
      <c r="M309" s="42">
        <f>(L309/MAX($J$7:$J35)) - $J39</f>
        <v>-5.1039794099205671E-2</v>
      </c>
      <c r="N309" s="42">
        <f t="shared" si="90"/>
        <v>2.6050605816893102E-3</v>
      </c>
      <c r="O309" s="43">
        <f t="shared" si="91"/>
        <v>-4.4382429651483191E-3</v>
      </c>
      <c r="P309" s="43">
        <f t="shared" si="92"/>
        <v>-5.5524307320454362E-6</v>
      </c>
      <c r="Q309" s="43">
        <f t="shared" si="93"/>
        <v>-3.7016204880302912E-6</v>
      </c>
      <c r="R309" s="43">
        <f t="shared" si="94"/>
        <v>-3.6053783553415038E-3</v>
      </c>
      <c r="S309" s="43">
        <f t="shared" si="95"/>
        <v>-1.2955671708106019E-5</v>
      </c>
      <c r="T309" s="43">
        <f t="shared" si="96"/>
        <v>-4.4382429651483191E-3</v>
      </c>
      <c r="U309" s="43">
        <f t="shared" si="97"/>
        <v>-2.8502477757833244E-4</v>
      </c>
      <c r="V309" s="43">
        <f t="shared" si="98"/>
        <v>-2.2487344464784021E-3</v>
      </c>
      <c r="W309" s="44">
        <f t="shared" si="99"/>
        <v>-4.4417746306093508E-7</v>
      </c>
    </row>
    <row r="310" spans="12:23" ht="21" x14ac:dyDescent="0.4">
      <c r="L310" s="41">
        <f>($B40 * $N$300 + $C40 * $O$300 + $D40 * $P$300 + $E40 * $Q$300 + $F40 * $R$300 + $G40 * $S$300 + $H40 * $T$300 + $I40 * $U$300) * MAX($J$7:$J36)</f>
        <v>213.72429132925922</v>
      </c>
      <c r="M310" s="42">
        <f>(L310/MAX($J$7:$J36)) - $J40</f>
        <v>-1.0914275949114427E-2</v>
      </c>
      <c r="N310" s="42">
        <f t="shared" si="90"/>
        <v>1.1912141949341762E-4</v>
      </c>
      <c r="O310" s="43">
        <f t="shared" si="91"/>
        <v>-9.4906747383603708E-4</v>
      </c>
      <c r="P310" s="43">
        <f t="shared" si="92"/>
        <v>-9.7590485741494809E-7</v>
      </c>
      <c r="Q310" s="43">
        <f t="shared" si="93"/>
        <v>-4.8795242870747404E-7</v>
      </c>
      <c r="R310" s="43">
        <f t="shared" si="94"/>
        <v>-9.4906747383603708E-4</v>
      </c>
      <c r="S310" s="43">
        <f t="shared" si="95"/>
        <v>-2.0006049577006438E-5</v>
      </c>
      <c r="T310" s="43">
        <f t="shared" si="96"/>
        <v>-3.025305057986339E-4</v>
      </c>
      <c r="U310" s="43">
        <f t="shared" si="97"/>
        <v>-6.8313340019046372E-6</v>
      </c>
      <c r="V310" s="43">
        <f t="shared" si="98"/>
        <v>-6.3677791946325363E-4</v>
      </c>
      <c r="W310" s="44">
        <f t="shared" si="99"/>
        <v>-5.6114529301359519E-7</v>
      </c>
    </row>
    <row r="311" spans="12:23" ht="21" x14ac:dyDescent="0.4">
      <c r="L311" s="41">
        <f>($B41 * $N$300 + $C41 * $O$300 + $D41 * $P$300 + $E41 * $Q$300 + $F41 * $R$300 + $G41 * $S$300 + $H41 * $T$300 + $I41 * $U$300) * MAX($J$7:$J37)</f>
        <v>250.28892538528481</v>
      </c>
      <c r="M311" s="42">
        <f>(L311/MAX($J$7:$J37)) - $J41</f>
        <v>-1.1671434112548118E-2</v>
      </c>
      <c r="N311" s="42">
        <f t="shared" si="90"/>
        <v>1.3622237424355186E-4</v>
      </c>
      <c r="O311" s="43">
        <f t="shared" si="91"/>
        <v>-1.0149073141346189E-3</v>
      </c>
      <c r="P311" s="43">
        <f t="shared" si="92"/>
        <v>-1.0113675277873631E-6</v>
      </c>
      <c r="Q311" s="43">
        <f t="shared" si="93"/>
        <v>-5.0568376389368154E-7</v>
      </c>
      <c r="R311" s="43">
        <f t="shared" si="94"/>
        <v>-1.0149073141346189E-3</v>
      </c>
      <c r="S311" s="43">
        <f t="shared" si="95"/>
        <v>-8.0403718459095367E-5</v>
      </c>
      <c r="T311" s="43">
        <f t="shared" si="96"/>
        <v>-3.6459799376734444E-4</v>
      </c>
      <c r="U311" s="43">
        <f t="shared" si="97"/>
        <v>-3.0341025833620897E-6</v>
      </c>
      <c r="V311" s="43">
        <f t="shared" si="98"/>
        <v>-9.1023077500862687E-4</v>
      </c>
      <c r="W311" s="44">
        <f t="shared" si="99"/>
        <v>-4.3994487458750291E-7</v>
      </c>
    </row>
    <row r="312" spans="12:23" ht="21" x14ac:dyDescent="0.4">
      <c r="L312" s="41">
        <f>($B42 * $N$300 + $C42 * $O$300 + $D42 * $P$300 + $E42 * $Q$300 + $F42 * $R$300 + $G42 * $S$300 + $H42 * $T$300 + $I42 * $U$300) * MAX($J$7:$J38)</f>
        <v>233.24084166428867</v>
      </c>
      <c r="M312" s="42">
        <f>(L312/MAX($J$7:$J38)) - $J42</f>
        <v>-6.2189840583845801E-2</v>
      </c>
      <c r="N312" s="42">
        <f t="shared" si="90"/>
        <v>3.8675762718441541E-3</v>
      </c>
      <c r="O312" s="43">
        <f t="shared" si="91"/>
        <v>-5.4078122246822439E-3</v>
      </c>
      <c r="P312" s="43">
        <f t="shared" si="92"/>
        <v>-7.2200430236078023E-6</v>
      </c>
      <c r="Q312" s="43">
        <f t="shared" si="93"/>
        <v>-4.8133620157385343E-6</v>
      </c>
      <c r="R312" s="43">
        <f t="shared" si="94"/>
        <v>-4.8639023169037895E-3</v>
      </c>
      <c r="S312" s="43">
        <f t="shared" si="95"/>
        <v>-7.2200430236078023E-6</v>
      </c>
      <c r="T312" s="43">
        <f t="shared" si="96"/>
        <v>-5.4078122246822439E-3</v>
      </c>
      <c r="U312" s="43">
        <f t="shared" si="97"/>
        <v>-2.4548146280266531E-4</v>
      </c>
      <c r="V312" s="43">
        <f t="shared" si="98"/>
        <v>-3.9589902579449448E-3</v>
      </c>
      <c r="W312" s="44">
        <f t="shared" si="99"/>
        <v>-2.0961771680110194E-7</v>
      </c>
    </row>
    <row r="313" spans="12:23" ht="21" x14ac:dyDescent="0.4">
      <c r="L313" s="41">
        <f>($B43 * $N$300 + $C43 * $O$300 + $D43 * $P$300 + $E43 * $Q$300 + $F43 * $R$300 + $G43 * $S$300 + $H43 * $T$300 + $I43 * $U$300) * MAX($J$7:$J39)</f>
        <v>194.62680473824321</v>
      </c>
      <c r="M313" s="42">
        <f>(L313/MAX($J$7:$J39)) - $J43</f>
        <v>-0.13056207871609876</v>
      </c>
      <c r="N313" s="42">
        <f t="shared" si="90"/>
        <v>1.704645639866877E-2</v>
      </c>
      <c r="O313" s="43">
        <f t="shared" si="91"/>
        <v>-1.1353224236182501E-2</v>
      </c>
      <c r="P313" s="43">
        <f t="shared" si="92"/>
        <v>-5.6539961335570223E-6</v>
      </c>
      <c r="Q313" s="43">
        <f t="shared" si="93"/>
        <v>-1.6961988400671068E-5</v>
      </c>
      <c r="R313" s="43">
        <f t="shared" si="94"/>
        <v>-1.1353224236182501E-2</v>
      </c>
      <c r="S313" s="43">
        <f t="shared" si="95"/>
        <v>-2.2615984534228089E-5</v>
      </c>
      <c r="T313" s="43">
        <f t="shared" si="96"/>
        <v>-5.5804941838207816E-3</v>
      </c>
      <c r="U313" s="43">
        <f t="shared" si="97"/>
        <v>-2.7704581054429408E-4</v>
      </c>
      <c r="V313" s="43">
        <f t="shared" si="98"/>
        <v>-5.8575399943650748E-3</v>
      </c>
      <c r="W313" s="44">
        <f t="shared" si="99"/>
        <v>-4.1431486818902693E-7</v>
      </c>
    </row>
    <row r="314" spans="12:23" ht="21" x14ac:dyDescent="0.4">
      <c r="L314" s="41">
        <f>($B44 * $N$300 + $C44 * $O$300 + $D44 * $P$300 + $E44 * $Q$300 + $F44 * $R$300 + $G44 * $S$300 + $H44 * $T$300 + $I44 * $U$300) * MAX($J$7:$J40)</f>
        <v>266.45252198164837</v>
      </c>
      <c r="M314" s="42">
        <f>(L314/MAX($J$7:$J40)) - $J44</f>
        <v>-6.1695269884376458E-3</v>
      </c>
      <c r="N314" s="42">
        <f t="shared" si="90"/>
        <v>3.8063063261060484E-5</v>
      </c>
      <c r="O314" s="43">
        <f t="shared" si="91"/>
        <v>-5.3648060769023005E-4</v>
      </c>
      <c r="P314" s="43">
        <f t="shared" si="92"/>
        <v>-1.0915170044562157E-6</v>
      </c>
      <c r="Q314" s="43">
        <f t="shared" si="93"/>
        <v>-8.1863775334216174E-7</v>
      </c>
      <c r="R314" s="43">
        <f t="shared" si="94"/>
        <v>-5.3648060769023005E-4</v>
      </c>
      <c r="S314" s="43">
        <f t="shared" si="95"/>
        <v>-3.001671762254593E-6</v>
      </c>
      <c r="T314" s="43">
        <f t="shared" si="96"/>
        <v>-4.0331553314657171E-4</v>
      </c>
      <c r="U314" s="43">
        <f t="shared" si="97"/>
        <v>-8.7321360356497253E-6</v>
      </c>
      <c r="V314" s="43">
        <f t="shared" si="98"/>
        <v>-4.9773175403203436E-4</v>
      </c>
      <c r="W314" s="44">
        <f t="shared" si="99"/>
        <v>-6.8219812778513479E-8</v>
      </c>
    </row>
    <row r="315" spans="12:23" ht="21" x14ac:dyDescent="0.4">
      <c r="L315" s="41">
        <f>($B45 * $N$300 + $C45 * $O$300 + $D45 * $P$300 + $E45 * $Q$300 + $F45 * $R$300 + $G45 * $S$300 + $H45 * $T$300 + $I45 * $U$300) * MAX($J$7:$J41)</f>
        <v>262.92939836467139</v>
      </c>
      <c r="M315" s="42">
        <f>(L315/MAX($J$7:$J41)) - $J45</f>
        <v>-6.4296698496223659E-2</v>
      </c>
      <c r="N315" s="42">
        <f t="shared" si="90"/>
        <v>4.1340654375142897E-3</v>
      </c>
      <c r="O315" s="43">
        <f t="shared" si="91"/>
        <v>-5.5910172605411878E-3</v>
      </c>
      <c r="P315" s="43">
        <f t="shared" si="92"/>
        <v>-8.3572754268179188E-6</v>
      </c>
      <c r="Q315" s="43">
        <f t="shared" si="93"/>
        <v>-8.3572754268179188E-6</v>
      </c>
      <c r="R315" s="43">
        <f t="shared" si="94"/>
        <v>-5.5910172605411878E-3</v>
      </c>
      <c r="S315" s="43">
        <f t="shared" si="95"/>
        <v>-2.980761568898391E-4</v>
      </c>
      <c r="T315" s="43">
        <f t="shared" si="96"/>
        <v>-3.5267702301171617E-3</v>
      </c>
      <c r="U315" s="43">
        <f t="shared" si="97"/>
        <v>-1.5600247463393451E-4</v>
      </c>
      <c r="V315" s="43">
        <f t="shared" si="98"/>
        <v>-5.1759392476758981E-3</v>
      </c>
      <c r="W315" s="44">
        <f t="shared" si="99"/>
        <v>-3.6209744005695637E-7</v>
      </c>
    </row>
    <row r="316" spans="12:23" ht="21" x14ac:dyDescent="0.4">
      <c r="L316" s="41">
        <f>($B46 * $N$300 + $C46 * $O$300 + $D46 * $P$300 + $E46 * $Q$300 + $F46 * $R$300 + $G46 * $S$300 + $H46 * $T$300 + $I46 * $U$300) * MAX($J$7:$J42)</f>
        <v>232.56183240927473</v>
      </c>
      <c r="M316" s="42">
        <f>(L316/MAX($J$7:$J42)) - $J46</f>
        <v>-0.11728376972300047</v>
      </c>
      <c r="N316" s="42">
        <f t="shared" si="90"/>
        <v>1.3755482640437803E-2</v>
      </c>
      <c r="O316" s="43">
        <f t="shared" si="91"/>
        <v>-1.0198588671565258E-2</v>
      </c>
      <c r="P316" s="43">
        <f t="shared" si="92"/>
        <v>-1.5562444564952072E-5</v>
      </c>
      <c r="Q316" s="43">
        <f t="shared" si="93"/>
        <v>-1.0374963043301382E-5</v>
      </c>
      <c r="R316" s="43">
        <f t="shared" si="94"/>
        <v>-1.0198588671565258E-2</v>
      </c>
      <c r="S316" s="43">
        <f t="shared" si="95"/>
        <v>-1.0893711195466451E-4</v>
      </c>
      <c r="T316" s="43">
        <f t="shared" si="96"/>
        <v>-7.6152228737832147E-3</v>
      </c>
      <c r="U316" s="43">
        <f t="shared" si="97"/>
        <v>-1.5562444564952074E-4</v>
      </c>
      <c r="V316" s="43">
        <f t="shared" si="98"/>
        <v>-7.2624741303109665E-3</v>
      </c>
      <c r="W316" s="44">
        <f t="shared" si="99"/>
        <v>-1.2968703804126727E-6</v>
      </c>
    </row>
    <row r="317" spans="12:23" ht="21" x14ac:dyDescent="0.4">
      <c r="L317" s="41">
        <f>($B47 * $N$300 + $C47 * $O$300 + $D47 * $P$300 + $E47 * $Q$300 + $F47 * $R$300 + $G47 * $S$300 + $H47 * $T$300 + $I47 * $U$300) * MAX($J$7:$J43)</f>
        <v>265.19691108538404</v>
      </c>
      <c r="M317" s="42">
        <f>(L317/MAX($J$7:$J43)) - $J47</f>
        <v>-0.11268363289498423</v>
      </c>
      <c r="N317" s="42">
        <f t="shared" si="90"/>
        <v>1.2697601122411572E-2</v>
      </c>
      <c r="O317" s="43">
        <f t="shared" si="91"/>
        <v>-9.79857677347689E-3</v>
      </c>
      <c r="P317" s="43">
        <f t="shared" si="92"/>
        <v>-1.8070219960307772E-5</v>
      </c>
      <c r="Q317" s="43">
        <f t="shared" si="93"/>
        <v>-9.0351099801538859E-6</v>
      </c>
      <c r="R317" s="43">
        <f t="shared" si="94"/>
        <v>-9.0938381950248868E-3</v>
      </c>
      <c r="S317" s="43">
        <f t="shared" si="95"/>
        <v>-4.5175549900769429E-6</v>
      </c>
      <c r="T317" s="43">
        <f t="shared" si="96"/>
        <v>-5.506899532903794E-3</v>
      </c>
      <c r="U317" s="43">
        <f t="shared" si="97"/>
        <v>-3.20746404295463E-4</v>
      </c>
      <c r="V317" s="43">
        <f t="shared" si="98"/>
        <v>-9.79857677347689E-3</v>
      </c>
      <c r="W317" s="44">
        <f t="shared" si="99"/>
        <v>-9.0351099801538878E-7</v>
      </c>
    </row>
    <row r="318" spans="12:23" ht="21" x14ac:dyDescent="0.4">
      <c r="L318" s="41">
        <f>($B48 * $N$300 + $C48 * $O$300 + $D48 * $P$300 + $E48 * $Q$300 + $F48 * $R$300 + $G48 * $S$300 + $H48 * $T$300 + $I48 * $U$300) * MAX($J$7:$J44)</f>
        <v>208.11958977449999</v>
      </c>
      <c r="M318" s="42">
        <f>(L318/MAX($J$7:$J44)) - $J48</f>
        <v>-0.24657462647913042</v>
      </c>
      <c r="N318" s="42">
        <f t="shared" si="90"/>
        <v>6.0799046423322685E-2</v>
      </c>
      <c r="O318" s="43">
        <f t="shared" si="91"/>
        <v>-2.144127186775047E-2</v>
      </c>
      <c r="P318" s="43">
        <f t="shared" si="92"/>
        <v>-5.2993751526817769E-6</v>
      </c>
      <c r="Q318" s="43">
        <f t="shared" si="93"/>
        <v>-1.5898125458045332E-5</v>
      </c>
      <c r="R318" s="43">
        <f t="shared" si="94"/>
        <v>-1.03814759241036E-2</v>
      </c>
      <c r="S318" s="43">
        <f t="shared" si="95"/>
        <v>-2.6496875763408886E-5</v>
      </c>
      <c r="T318" s="43">
        <f t="shared" si="96"/>
        <v>-2.8510638321427957E-3</v>
      </c>
      <c r="U318" s="43">
        <f t="shared" si="97"/>
        <v>-5.8293126679499544E-5</v>
      </c>
      <c r="V318" s="43">
        <f t="shared" si="98"/>
        <v>-2.144127186775047E-2</v>
      </c>
      <c r="W318" s="44">
        <f t="shared" si="99"/>
        <v>-2.2257375641263469E-6</v>
      </c>
    </row>
    <row r="319" spans="12:23" ht="21" x14ac:dyDescent="0.4">
      <c r="L319" s="41">
        <f>($B49 * $N$300 + $C49 * $O$300 + $D49 * $P$300 + $E49 * $Q$300 + $F49 * $R$300 + $G49 * $S$300 + $H49 * $T$300 + $I49 * $U$300) * MAX($J$7:$J45)</f>
        <v>225.01805252444339</v>
      </c>
      <c r="M319" s="42">
        <f>(L319/MAX($J$7:$J45)) - $J49</f>
        <v>-0.21735990865314198</v>
      </c>
      <c r="N319" s="42">
        <f t="shared" si="90"/>
        <v>4.7245329889702224E-2</v>
      </c>
      <c r="O319" s="43">
        <f t="shared" si="91"/>
        <v>-1.8900861622012346E-2</v>
      </c>
      <c r="P319" s="43">
        <f t="shared" si="92"/>
        <v>-2.6797062791132819E-5</v>
      </c>
      <c r="Q319" s="43">
        <f t="shared" si="93"/>
        <v>-1.7864708527421877E-5</v>
      </c>
      <c r="R319" s="43">
        <f t="shared" si="94"/>
        <v>-1.7167984894852426E-2</v>
      </c>
      <c r="S319" s="43">
        <f t="shared" si="95"/>
        <v>-5.3594125582265638E-5</v>
      </c>
      <c r="T319" s="43">
        <f t="shared" si="96"/>
        <v>-1.8900861622012346E-2</v>
      </c>
      <c r="U319" s="43">
        <f t="shared" si="97"/>
        <v>-1.2148001798646876E-3</v>
      </c>
      <c r="V319" s="43">
        <f t="shared" si="98"/>
        <v>-1.2701807762996955E-2</v>
      </c>
      <c r="W319" s="44">
        <f t="shared" si="99"/>
        <v>-1.2504475734644011E-6</v>
      </c>
    </row>
    <row r="320" spans="12:23" ht="21" x14ac:dyDescent="0.4">
      <c r="L320" s="41">
        <f>($B50 * $N$300 + $C50 * $O$300 + $D50 * $P$300 + $E50 * $Q$300 + $F50 * $R$300 + $G50 * $S$300 + $H50 * $T$300 + $I50 * $U$300) * MAX($J$7:$J46)</f>
        <v>195.82744811549901</v>
      </c>
      <c r="M320" s="42">
        <f>(L320/MAX($J$7:$J46)) - $J50</f>
        <v>-0.26812617719043652</v>
      </c>
      <c r="N320" s="42">
        <f t="shared" si="90"/>
        <v>7.1891646894757355E-2</v>
      </c>
      <c r="O320" s="43">
        <f t="shared" si="91"/>
        <v>-2.3315319755690133E-2</v>
      </c>
      <c r="P320" s="43">
        <f t="shared" si="92"/>
        <v>-1.1871344071125321E-5</v>
      </c>
      <c r="Q320" s="43">
        <f t="shared" si="93"/>
        <v>-1.1871344071125321E-5</v>
      </c>
      <c r="R320" s="43">
        <f t="shared" si="94"/>
        <v>-2.3315319755690133E-2</v>
      </c>
      <c r="S320" s="43">
        <f t="shared" si="95"/>
        <v>-1.8519296750955502E-3</v>
      </c>
      <c r="T320" s="43">
        <f t="shared" si="96"/>
        <v>-2.3623974701539392E-3</v>
      </c>
      <c r="U320" s="43">
        <f t="shared" si="97"/>
        <v>0</v>
      </c>
      <c r="V320" s="43">
        <f t="shared" si="98"/>
        <v>-1.3889472563216626E-2</v>
      </c>
      <c r="W320" s="44">
        <f t="shared" si="99"/>
        <v>-1.2702338156104096E-5</v>
      </c>
    </row>
    <row r="321" spans="12:23" ht="21" x14ac:dyDescent="0.4">
      <c r="L321" s="41">
        <f>($B51 * $N$300 + $C51 * $O$300 + $D51 * $P$300 + $E51 * $Q$300 + $F51 * $R$300 + $G51 * $S$300 + $H51 * $T$300 + $I51 * $U$300) * MAX($J$7:$J47)</f>
        <v>206.12183224174194</v>
      </c>
      <c r="M321" s="42">
        <f>(L321/MAX($J$7:$J47)) - $J51</f>
        <v>-0.26587507436218788</v>
      </c>
      <c r="N321" s="42">
        <f t="shared" si="90"/>
        <v>7.0689555167098933E-2</v>
      </c>
      <c r="O321" s="43">
        <f t="shared" si="91"/>
        <v>-2.3119571683668513E-2</v>
      </c>
      <c r="P321" s="43">
        <f t="shared" si="92"/>
        <v>-2.3282549530381179E-5</v>
      </c>
      <c r="Q321" s="43">
        <f t="shared" si="93"/>
        <v>-2.3282549530381179E-5</v>
      </c>
      <c r="R321" s="43">
        <f t="shared" si="94"/>
        <v>-2.3119571683668513E-2</v>
      </c>
      <c r="S321" s="43">
        <f t="shared" si="95"/>
        <v>-3.4923824295571768E-3</v>
      </c>
      <c r="T321" s="43">
        <f t="shared" si="96"/>
        <v>-6.8450695619320665E-3</v>
      </c>
      <c r="U321" s="43">
        <f t="shared" si="97"/>
        <v>-1.8626039624304944E-4</v>
      </c>
      <c r="V321" s="43">
        <f t="shared" si="98"/>
        <v>-1.4400256884540762E-2</v>
      </c>
      <c r="W321" s="44">
        <f t="shared" si="99"/>
        <v>-2.4445073525527623E-6</v>
      </c>
    </row>
    <row r="322" spans="12:23" ht="21" x14ac:dyDescent="0.4">
      <c r="L322" s="41">
        <f>($B52 * $N$300 + $C52 * $O$300 + $D52 * $P$300 + $E52 * $Q$300 + $F52 * $R$300 + $G52 * $S$300 + $H52 * $T$300 + $I52 * $U$300) * MAX($J$7:$J48)</f>
        <v>269.15831306018475</v>
      </c>
      <c r="M322" s="42">
        <f>(L322/MAX($J$7:$J48)) - $J52</f>
        <v>-0.16668119467793957</v>
      </c>
      <c r="N322" s="42">
        <f t="shared" si="90"/>
        <v>2.7782620659265192E-2</v>
      </c>
      <c r="O322" s="43">
        <f t="shared" si="91"/>
        <v>-1.4494016928516484E-2</v>
      </c>
      <c r="P322" s="43">
        <f t="shared" si="92"/>
        <v>-2.7607651292412351E-5</v>
      </c>
      <c r="Q322" s="43">
        <f t="shared" si="93"/>
        <v>-1.3803825646206175E-5</v>
      </c>
      <c r="R322" s="43">
        <f t="shared" si="94"/>
        <v>-1.3617473999982392E-2</v>
      </c>
      <c r="S322" s="43">
        <f t="shared" si="95"/>
        <v>-2.3466503598550497E-4</v>
      </c>
      <c r="T322" s="43">
        <f t="shared" si="96"/>
        <v>-9.6005607369363949E-3</v>
      </c>
      <c r="U322" s="43">
        <f t="shared" si="97"/>
        <v>-3.1058607703963895E-4</v>
      </c>
      <c r="V322" s="43">
        <f t="shared" si="98"/>
        <v>-1.4494016928516484E-2</v>
      </c>
      <c r="W322" s="44">
        <f t="shared" si="99"/>
        <v>-1.5217165003003226E-6</v>
      </c>
    </row>
    <row r="323" spans="12:23" ht="21" x14ac:dyDescent="0.4">
      <c r="L323" s="41">
        <f>($B53 * $N$300 + $C53 * $O$300 + $D53 * $P$300 + $E53 * $Q$300 + $F53 * $R$300 + $G53 * $S$300 + $H53 * $T$300 + $I53 * $U$300) * MAX($J$7:$J49)</f>
        <v>218.06821234662146</v>
      </c>
      <c r="M323" s="42">
        <f>(L323/MAX($J$7:$J49)) - $J53</f>
        <v>-0.35988136983196262</v>
      </c>
      <c r="N323" s="42">
        <f t="shared" si="90"/>
        <v>0.12951460035212986</v>
      </c>
      <c r="O323" s="43">
        <f t="shared" si="91"/>
        <v>-3.1294032159301099E-2</v>
      </c>
      <c r="P323" s="43">
        <f t="shared" si="92"/>
        <v>-3.1014898076611597E-5</v>
      </c>
      <c r="Q323" s="43">
        <f t="shared" si="93"/>
        <v>-4.6522347114917389E-5</v>
      </c>
      <c r="R323" s="43">
        <f t="shared" si="94"/>
        <v>-3.1294032159301099E-2</v>
      </c>
      <c r="S323" s="43">
        <f t="shared" si="95"/>
        <v>-1.6282821490221089E-3</v>
      </c>
      <c r="T323" s="43">
        <f t="shared" si="96"/>
        <v>-2.5773380301664234E-2</v>
      </c>
      <c r="U323" s="43">
        <f t="shared" si="97"/>
        <v>-1.0545065346047942E-3</v>
      </c>
      <c r="V323" s="43">
        <f t="shared" si="98"/>
        <v>-1.8857058030579851E-2</v>
      </c>
      <c r="W323" s="44">
        <f t="shared" si="99"/>
        <v>-1.1894028291317646E-6</v>
      </c>
    </row>
    <row r="324" spans="12:23" ht="21" x14ac:dyDescent="0.4">
      <c r="L324" s="41">
        <f>($B54 * $N$300 + $C54 * $O$300 + $D54 * $P$300 + $E54 * $Q$300 + $F54 * $R$300 + $G54 * $S$300 + $H54 * $T$300 + $I54 * $U$300) * MAX($J$7:$J50)</f>
        <v>262.01529232060875</v>
      </c>
      <c r="M324" s="42">
        <f>(L324/MAX($J$7:$J50)) - $J54</f>
        <v>-0.36953862205111521</v>
      </c>
      <c r="N324" s="42">
        <f t="shared" si="90"/>
        <v>0.13655879318743697</v>
      </c>
      <c r="O324" s="43">
        <f t="shared" si="91"/>
        <v>-3.2133793221836106E-2</v>
      </c>
      <c r="P324" s="43">
        <f t="shared" si="92"/>
        <v>-5.357864647242369E-5</v>
      </c>
      <c r="Q324" s="43">
        <f t="shared" si="93"/>
        <v>-4.0183984854317766E-5</v>
      </c>
      <c r="R324" s="43">
        <f t="shared" si="94"/>
        <v>-2.6722349928121312E-2</v>
      </c>
      <c r="S324" s="43">
        <f t="shared" si="95"/>
        <v>-2.5048017225858072E-3</v>
      </c>
      <c r="T324" s="43">
        <f t="shared" si="96"/>
        <v>-2.4793518655114061E-2</v>
      </c>
      <c r="U324" s="43">
        <f t="shared" si="97"/>
        <v>-1.1921248840114269E-3</v>
      </c>
      <c r="V324" s="43">
        <f t="shared" si="98"/>
        <v>-3.2133793221836106E-2</v>
      </c>
      <c r="W324" s="44">
        <f t="shared" si="99"/>
        <v>-3.0968236261695303E-6</v>
      </c>
    </row>
    <row r="325" spans="12:23" ht="21" x14ac:dyDescent="0.4">
      <c r="L325" s="41">
        <f>($B55 * $N$300 + $C55 * $O$300 + $D55 * $P$300 + $E55 * $Q$300 + $F55 * $R$300 + $G55 * $S$300 + $H55 * $T$300 + $I55 * $U$300) * MAX($J$7:$J51)</f>
        <v>173.72402081029801</v>
      </c>
      <c r="M325" s="42">
        <f>(L325/MAX($J$7:$J51)) - $J55</f>
        <v>-0.69787126815600353</v>
      </c>
      <c r="N325" s="42">
        <f t="shared" si="90"/>
        <v>0.48702430691766857</v>
      </c>
      <c r="O325" s="43">
        <f t="shared" si="91"/>
        <v>-6.0684458100522046E-2</v>
      </c>
      <c r="P325" s="43">
        <f t="shared" si="92"/>
        <v>-5.2370621877473177E-5</v>
      </c>
      <c r="Q325" s="43">
        <f t="shared" si="93"/>
        <v>-3.9277966408104885E-5</v>
      </c>
      <c r="R325" s="43">
        <f t="shared" si="94"/>
        <v>-2.6093662350451012E-2</v>
      </c>
      <c r="S325" s="43">
        <f t="shared" si="95"/>
        <v>-1.4925627235079855E-3</v>
      </c>
      <c r="T325" s="43">
        <f t="shared" si="96"/>
        <v>-6.0684458100522046E-2</v>
      </c>
      <c r="U325" s="43">
        <f t="shared" si="97"/>
        <v>-2.5792531274655538E-3</v>
      </c>
      <c r="V325" s="43">
        <f t="shared" si="98"/>
        <v>-3.9448170929206675E-2</v>
      </c>
      <c r="W325" s="44">
        <f t="shared" si="99"/>
        <v>-4.451502859585221E-6</v>
      </c>
    </row>
    <row r="326" spans="12:23" ht="21" x14ac:dyDescent="0.4">
      <c r="L326" s="41"/>
      <c r="M326" s="42"/>
      <c r="N326" s="42"/>
      <c r="O326" s="42"/>
      <c r="P326" s="22"/>
      <c r="Q326" s="22"/>
      <c r="R326" s="22"/>
      <c r="S326" s="22"/>
      <c r="T326" s="22"/>
      <c r="U326" s="22"/>
      <c r="V326" s="22"/>
      <c r="W326" s="29"/>
    </row>
    <row r="327" spans="12:23" ht="21" x14ac:dyDescent="0.4">
      <c r="L327" s="31" t="s">
        <v>31</v>
      </c>
      <c r="M327" s="22"/>
      <c r="N327" s="8" t="s">
        <v>23</v>
      </c>
      <c r="O327" s="22"/>
      <c r="P327" s="45" t="s">
        <v>26</v>
      </c>
      <c r="Q327" s="22"/>
      <c r="R327" s="22"/>
      <c r="S327" s="22"/>
      <c r="T327" s="22"/>
      <c r="U327" s="22"/>
      <c r="V327" s="22"/>
      <c r="W327" s="29"/>
    </row>
    <row r="328" spans="12:23" ht="21" x14ac:dyDescent="0.4">
      <c r="L328" s="46">
        <f>1 - ABS(SUM(M303:M325)) / 23</f>
        <v>0.88798289715128798</v>
      </c>
      <c r="M328" s="38"/>
      <c r="N328" s="47">
        <f>GEOMEAN(N303:N325)</f>
        <v>8.0285617576989106E-3</v>
      </c>
      <c r="O328" s="38"/>
      <c r="P328" s="48">
        <f t="shared" ref="P328:W328" si="100">SUM(P303:P325)</f>
        <v>-2.579030033086759E-4</v>
      </c>
      <c r="Q328" s="48">
        <f t="shared" si="100"/>
        <v>-2.3810393169453167E-4</v>
      </c>
      <c r="R328" s="48">
        <f t="shared" si="100"/>
        <v>-0.16916131057812986</v>
      </c>
      <c r="S328" s="48">
        <f t="shared" si="100"/>
        <v>-1.0341048697514454E-2</v>
      </c>
      <c r="T328" s="48">
        <f t="shared" si="100"/>
        <v>-0.14644182284403484</v>
      </c>
      <c r="U328" s="48">
        <f t="shared" si="100"/>
        <v>-7.1304828383316849E-3</v>
      </c>
      <c r="V328" s="48">
        <f t="shared" si="100"/>
        <v>-0.1801032010810189</v>
      </c>
      <c r="W328" s="49">
        <f t="shared" si="100"/>
        <v>-2.6988240464735888E-5</v>
      </c>
    </row>
    <row r="329" spans="12:23" ht="21" x14ac:dyDescent="0.4"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</row>
    <row r="330" spans="12:23" ht="21" x14ac:dyDescent="0.3">
      <c r="L330" s="57" t="s">
        <v>40</v>
      </c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9"/>
    </row>
    <row r="331" spans="12:23" ht="21" x14ac:dyDescent="0.4">
      <c r="L331" s="30"/>
      <c r="M331" s="22"/>
      <c r="N331" s="8" t="s">
        <v>11</v>
      </c>
      <c r="O331" s="8" t="s">
        <v>12</v>
      </c>
      <c r="P331" s="8" t="s">
        <v>13</v>
      </c>
      <c r="Q331" s="8" t="s">
        <v>14</v>
      </c>
      <c r="R331" s="8" t="s">
        <v>15</v>
      </c>
      <c r="S331" s="8" t="s">
        <v>16</v>
      </c>
      <c r="T331" s="8" t="s">
        <v>17</v>
      </c>
      <c r="U331" s="8" t="s">
        <v>18</v>
      </c>
      <c r="V331" s="22"/>
      <c r="W331" s="29"/>
    </row>
    <row r="332" spans="12:23" ht="21" x14ac:dyDescent="0.4">
      <c r="L332" s="30"/>
      <c r="M332" s="22"/>
      <c r="N332" s="50">
        <f t="shared" ref="N332:U332" si="101">N300 - (P328*$M$5)</f>
        <v>0.2100675935535759</v>
      </c>
      <c r="O332" s="50">
        <f t="shared" si="101"/>
        <v>0.19005970166574349</v>
      </c>
      <c r="P332" s="50">
        <f t="shared" si="101"/>
        <v>0.17708845611336679</v>
      </c>
      <c r="Q332" s="50">
        <f t="shared" si="101"/>
        <v>7.5296376186849258E-3</v>
      </c>
      <c r="R332" s="50">
        <f t="shared" si="101"/>
        <v>5.350499102060375E-2</v>
      </c>
      <c r="S332" s="50">
        <f t="shared" si="101"/>
        <v>2.1780556916256973E-2</v>
      </c>
      <c r="T332" s="50">
        <f t="shared" si="101"/>
        <v>0.2755636668795749</v>
      </c>
      <c r="U332" s="50">
        <f t="shared" si="101"/>
        <v>0.20000737025738508</v>
      </c>
      <c r="V332" s="22"/>
      <c r="W332" s="29"/>
    </row>
    <row r="333" spans="12:23" ht="21" x14ac:dyDescent="0.4">
      <c r="L333" s="30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9"/>
    </row>
    <row r="334" spans="12:23" ht="21" x14ac:dyDescent="0.4">
      <c r="L334" s="40" t="s">
        <v>21</v>
      </c>
      <c r="M334" s="8" t="s">
        <v>22</v>
      </c>
      <c r="N334" s="8" t="s">
        <v>27</v>
      </c>
      <c r="O334" s="8" t="s">
        <v>24</v>
      </c>
      <c r="P334" s="22"/>
      <c r="Q334" s="22"/>
      <c r="R334" s="22"/>
      <c r="S334" s="22"/>
      <c r="T334" s="22"/>
      <c r="U334" s="22"/>
      <c r="V334" s="22"/>
      <c r="W334" s="29"/>
    </row>
    <row r="335" spans="12:23" ht="21" x14ac:dyDescent="0.4">
      <c r="L335" s="41">
        <f>($B33 * $N$332 + $C33 * $O$332 + $D33 * $P$332 + $E33 * $Q$332 + $F33 * $R$332 + $G33 * $S$332 + $H33 * $T$332 + $I33 * $U$332) * MAX($J$7:$J29)</f>
        <v>174.32905770991175</v>
      </c>
      <c r="M335" s="42">
        <f>(L335/MAX($J$7:$J29)) - $J33</f>
        <v>0.19013749166941174</v>
      </c>
      <c r="N335" s="42">
        <f t="shared" ref="N335:N357" si="102">M335*M335</f>
        <v>3.6152265738335618E-2</v>
      </c>
      <c r="O335" s="43">
        <f t="shared" ref="O335:O357" si="103">2*M335/23</f>
        <v>1.6533694927774935E-2</v>
      </c>
      <c r="P335" s="43">
        <f t="shared" ref="P335:P357" si="104">$O335*B33</f>
        <v>8.0928511638643844E-6</v>
      </c>
      <c r="Q335" s="43">
        <f t="shared" ref="Q335:Q357" si="105">$O335*C33</f>
        <v>8.0928511638643844E-6</v>
      </c>
      <c r="R335" s="43">
        <f t="shared" ref="R335:R357" si="106">$O335*D33</f>
        <v>1.5675852704405309E-2</v>
      </c>
      <c r="S335" s="43">
        <f t="shared" ref="S335:S357" si="107">$O335*E33</f>
        <v>2.4278553491593148E-4</v>
      </c>
      <c r="T335" s="43">
        <f t="shared" ref="T335:T357" si="108">$O335*F33</f>
        <v>1.6533694927774935E-2</v>
      </c>
      <c r="U335" s="43">
        <f t="shared" ref="U335:U357" si="109">$O335*G33</f>
        <v>3.8845685586549037E-4</v>
      </c>
      <c r="V335" s="43">
        <f t="shared" ref="V335:V357" si="110">$O335*H33</f>
        <v>4.8557106983186304E-3</v>
      </c>
      <c r="W335" s="44">
        <f t="shared" ref="W335:W357" si="111">$O335*I33</f>
        <v>2.3469268375206709E-6</v>
      </c>
    </row>
    <row r="336" spans="12:23" ht="21" x14ac:dyDescent="0.4">
      <c r="L336" s="41">
        <f>($B34 * $N$332 + $C34 * $O$332 + $D34 * $P$332 + $E34 * $Q$332 + $F34 * $R$332 + $G34 * $S$332 + $H34 * $T$332 + $I34 * $U$332) * MAX($J$7:$J30)</f>
        <v>217.98173062018427</v>
      </c>
      <c r="M336" s="42">
        <f>(L336/MAX($J$7:$J30)) - $J34</f>
        <v>0.23127257499162482</v>
      </c>
      <c r="N336" s="42">
        <f t="shared" si="102"/>
        <v>5.3487003943256728E-2</v>
      </c>
      <c r="O336" s="43">
        <f t="shared" si="103"/>
        <v>2.0110658694923896E-2</v>
      </c>
      <c r="P336" s="43">
        <f t="shared" si="104"/>
        <v>2.0754033740891532E-5</v>
      </c>
      <c r="Q336" s="43">
        <f t="shared" si="105"/>
        <v>1.0377016870445766E-5</v>
      </c>
      <c r="R336" s="43">
        <f t="shared" si="106"/>
        <v>2.0110658694923896E-2</v>
      </c>
      <c r="S336" s="43">
        <f t="shared" si="107"/>
        <v>6.0186697848585446E-4</v>
      </c>
      <c r="T336" s="43">
        <f t="shared" si="108"/>
        <v>1.0968506832061176E-2</v>
      </c>
      <c r="U336" s="43">
        <f t="shared" si="109"/>
        <v>1.8678630366802379E-4</v>
      </c>
      <c r="V336" s="43">
        <f t="shared" si="110"/>
        <v>1.2556190413239377E-2</v>
      </c>
      <c r="W336" s="44">
        <f t="shared" si="111"/>
        <v>3.6319559046560184E-6</v>
      </c>
    </row>
    <row r="337" spans="12:23" ht="21" x14ac:dyDescent="0.4">
      <c r="L337" s="41">
        <f>($B35 * $N$332 + $C35 * $O$332 + $D35 * $P$332 + $E35 * $Q$332 + $F35 * $R$332 + $G35 * $S$332 + $H35 * $T$332 + $I35 * $U$332) * MAX($J$7:$J31)</f>
        <v>205.93730232278565</v>
      </c>
      <c r="M337" s="42">
        <f>(L337/MAX($J$7:$J31)) - $J35</f>
        <v>0.11467356925701852</v>
      </c>
      <c r="N337" s="42">
        <f t="shared" si="102"/>
        <v>1.3150027486144224E-2</v>
      </c>
      <c r="O337" s="43">
        <f t="shared" si="103"/>
        <v>9.9716147180016097E-3</v>
      </c>
      <c r="P337" s="43">
        <f t="shared" si="104"/>
        <v>5.1373594631641475E-6</v>
      </c>
      <c r="Q337" s="43">
        <f t="shared" si="105"/>
        <v>5.1373594631641475E-6</v>
      </c>
      <c r="R337" s="43">
        <f t="shared" si="106"/>
        <v>9.9048290449804764E-3</v>
      </c>
      <c r="S337" s="43">
        <f t="shared" si="107"/>
        <v>3.3392836510566954E-4</v>
      </c>
      <c r="T337" s="43">
        <f t="shared" si="108"/>
        <v>9.9716147180016097E-3</v>
      </c>
      <c r="U337" s="43">
        <f t="shared" si="109"/>
        <v>2.3118117584238664E-4</v>
      </c>
      <c r="V337" s="43">
        <f t="shared" si="110"/>
        <v>4.6236235168477325E-3</v>
      </c>
      <c r="W337" s="44">
        <f t="shared" si="111"/>
        <v>4.1077646947200925E-7</v>
      </c>
    </row>
    <row r="338" spans="12:23" ht="21" x14ac:dyDescent="0.4">
      <c r="L338" s="41">
        <f>($B36 * $N$332 + $C36 * $O$332 + $D36 * $P$332 + $E36 * $Q$332 + $F36 * $R$332 + $G36 * $S$332 + $H36 * $T$332 + $I36 * $U$332) * MAX($J$7:$J32)</f>
        <v>183.46515839942739</v>
      </c>
      <c r="M338" s="42">
        <f>(L338/MAX($J$7:$J32)) - $J36</f>
        <v>4.0982884172917178E-2</v>
      </c>
      <c r="N338" s="42">
        <f t="shared" si="102"/>
        <v>1.6795967951307453E-3</v>
      </c>
      <c r="O338" s="43">
        <f t="shared" si="103"/>
        <v>3.5637290585145373E-3</v>
      </c>
      <c r="P338" s="43">
        <f t="shared" si="104"/>
        <v>1.834137446482006E-6</v>
      </c>
      <c r="Q338" s="43">
        <f t="shared" si="105"/>
        <v>1.834137446482006E-6</v>
      </c>
      <c r="R338" s="43">
        <f t="shared" si="106"/>
        <v>3.5637290585145373E-3</v>
      </c>
      <c r="S338" s="43">
        <f t="shared" si="107"/>
        <v>2.0909166889894866E-4</v>
      </c>
      <c r="T338" s="43">
        <f t="shared" si="108"/>
        <v>2.5659582876283258E-3</v>
      </c>
      <c r="U338" s="43">
        <f t="shared" si="109"/>
        <v>1.5773582039745249E-4</v>
      </c>
      <c r="V338" s="43">
        <f t="shared" si="110"/>
        <v>1.3169106865740803E-3</v>
      </c>
      <c r="W338" s="44">
        <f t="shared" si="111"/>
        <v>2.7512061697230086E-7</v>
      </c>
    </row>
    <row r="339" spans="12:23" ht="21" x14ac:dyDescent="0.4">
      <c r="L339" s="41">
        <f>($B37 * $N$332 + $C37 * $O$332 + $D37 * $P$332 + $E37 * $Q$332 + $F37 * $R$332 + $G37 * $S$332 + $H37 * $T$332 + $I37 * $U$332) * MAX($J$7:$J33)</f>
        <v>179.78798150203642</v>
      </c>
      <c r="M339" s="42">
        <f>(L339/MAX($J$7:$J33)) - $J37</f>
        <v>3.4413880873106817E-2</v>
      </c>
      <c r="N339" s="42">
        <f t="shared" si="102"/>
        <v>1.1843151967483871E-3</v>
      </c>
      <c r="O339" s="43">
        <f t="shared" si="103"/>
        <v>2.992511380270158E-3</v>
      </c>
      <c r="P339" s="43">
        <f t="shared" si="104"/>
        <v>3.0181657894807446E-6</v>
      </c>
      <c r="Q339" s="43">
        <f t="shared" si="105"/>
        <v>1.5090828947403723E-6</v>
      </c>
      <c r="R339" s="43">
        <f t="shared" si="106"/>
        <v>2.992511380270158E-3</v>
      </c>
      <c r="S339" s="43">
        <f t="shared" si="107"/>
        <v>2.2938060000053656E-4</v>
      </c>
      <c r="T339" s="43">
        <f t="shared" si="108"/>
        <v>6.5796014210680231E-4</v>
      </c>
      <c r="U339" s="43">
        <f t="shared" si="109"/>
        <v>1.0563580263182605E-5</v>
      </c>
      <c r="V339" s="43">
        <f t="shared" si="110"/>
        <v>1.334029278950489E-3</v>
      </c>
      <c r="W339" s="44">
        <f t="shared" si="111"/>
        <v>2.5653716335060734E-7</v>
      </c>
    </row>
    <row r="340" spans="12:23" ht="21" x14ac:dyDescent="0.4">
      <c r="L340" s="41">
        <f>($B38 * $N$332 + $C38 * $O$332 + $D38 * $P$332 + $E38 * $Q$332 + $F38 * $R$332 + $G38 * $S$332 + $H38 * $T$332 + $I38 * $U$332) * MAX($J$7:$J34)</f>
        <v>190.67559912890692</v>
      </c>
      <c r="M340" s="42">
        <f>(L340/MAX($J$7:$J34)) - $J38</f>
        <v>2.0305389789403328E-2</v>
      </c>
      <c r="N340" s="42">
        <f t="shared" si="102"/>
        <v>4.1230885449960493E-4</v>
      </c>
      <c r="O340" s="43">
        <f t="shared" si="103"/>
        <v>1.7656860686437676E-3</v>
      </c>
      <c r="P340" s="43">
        <f t="shared" si="104"/>
        <v>1.7799254724231528E-6</v>
      </c>
      <c r="Q340" s="43">
        <f t="shared" si="105"/>
        <v>8.8996273621157642E-7</v>
      </c>
      <c r="R340" s="43">
        <f t="shared" si="106"/>
        <v>1.7656860686437676E-3</v>
      </c>
      <c r="S340" s="43">
        <f t="shared" si="107"/>
        <v>5.2507801436483012E-5</v>
      </c>
      <c r="T340" s="43">
        <f t="shared" si="108"/>
        <v>7.2798951822106953E-4</v>
      </c>
      <c r="U340" s="43">
        <f t="shared" si="109"/>
        <v>4.2718211338155668E-5</v>
      </c>
      <c r="V340" s="43">
        <f t="shared" si="110"/>
        <v>8.4190474845615131E-4</v>
      </c>
      <c r="W340" s="44">
        <f t="shared" si="111"/>
        <v>8.8996273621157645E-8</v>
      </c>
    </row>
    <row r="341" spans="12:23" ht="21" x14ac:dyDescent="0.4">
      <c r="L341" s="41">
        <f>($B39 * $N$332 + $C39 * $O$332 + $D39 * $P$332 + $E39 * $Q$332 + $F39 * $R$332 + $G39 * $S$332 + $H39 * $T$332 + $I39 * $U$332) * MAX($J$7:$J35)</f>
        <v>194.83541019944613</v>
      </c>
      <c r="M341" s="42">
        <f>(L341/MAX($J$7:$J35)) - $J39</f>
        <v>-4.2025373566180635E-2</v>
      </c>
      <c r="N341" s="42">
        <f t="shared" si="102"/>
        <v>1.7661320233770342E-3</v>
      </c>
      <c r="O341" s="43">
        <f t="shared" si="103"/>
        <v>-3.6543803101026641E-3</v>
      </c>
      <c r="P341" s="43">
        <f t="shared" si="104"/>
        <v>-4.571785208635526E-6</v>
      </c>
      <c r="Q341" s="43">
        <f t="shared" si="105"/>
        <v>-3.0478568057570175E-6</v>
      </c>
      <c r="R341" s="43">
        <f t="shared" si="106"/>
        <v>-2.968612528807335E-3</v>
      </c>
      <c r="S341" s="43">
        <f t="shared" si="107"/>
        <v>-1.0667498820149562E-5</v>
      </c>
      <c r="T341" s="43">
        <f t="shared" si="108"/>
        <v>-3.6543803101026641E-3</v>
      </c>
      <c r="U341" s="43">
        <f t="shared" si="109"/>
        <v>-2.3468497404329037E-4</v>
      </c>
      <c r="V341" s="43">
        <f t="shared" si="110"/>
        <v>-1.8515730094973884E-3</v>
      </c>
      <c r="W341" s="44">
        <f t="shared" si="111"/>
        <v>-3.6572882285794151E-7</v>
      </c>
    </row>
    <row r="342" spans="12:23" ht="21" x14ac:dyDescent="0.4">
      <c r="L342" s="41">
        <f>($B40 * $N$332 + $C40 * $O$332 + $D40 * $P$332 + $E40 * $Q$332 + $F40 * $R$332 + $G40 * $S$332 + $H40 * $T$332 + $I40 * $U$332) * MAX($J$7:$J36)</f>
        <v>218.37423113833228</v>
      </c>
      <c r="M342" s="42">
        <f>(L342/MAX($J$7:$J36)) - $J40</f>
        <v>-2.8274241072482331E-3</v>
      </c>
      <c r="N342" s="42">
        <f t="shared" si="102"/>
        <v>7.9943270822484674E-6</v>
      </c>
      <c r="O342" s="43">
        <f t="shared" si="103"/>
        <v>-2.4586296584767247E-4</v>
      </c>
      <c r="P342" s="43">
        <f t="shared" si="104"/>
        <v>-2.5281538904644982E-7</v>
      </c>
      <c r="Q342" s="43">
        <f t="shared" si="105"/>
        <v>-1.2640769452322491E-7</v>
      </c>
      <c r="R342" s="43">
        <f t="shared" si="106"/>
        <v>-2.4586296584767247E-4</v>
      </c>
      <c r="S342" s="43">
        <f t="shared" si="107"/>
        <v>-5.1827154754522223E-6</v>
      </c>
      <c r="T342" s="43">
        <f t="shared" si="108"/>
        <v>-7.8372770604399452E-5</v>
      </c>
      <c r="U342" s="43">
        <f t="shared" si="109"/>
        <v>-1.769707723325149E-6</v>
      </c>
      <c r="V342" s="43">
        <f t="shared" si="110"/>
        <v>-1.6496204135280852E-4</v>
      </c>
      <c r="W342" s="44">
        <f t="shared" si="111"/>
        <v>-1.4536884870170866E-7</v>
      </c>
    </row>
    <row r="343" spans="12:23" ht="21" x14ac:dyDescent="0.4">
      <c r="L343" s="41">
        <f>($B41 * $N$332 + $C41 * $O$332 + $D41 * $P$332 + $E41 * $Q$332 + $F41 * $R$332 + $G41 * $S$332 + $H41 * $T$332 + $I41 * $U$332) * MAX($J$7:$J37)</f>
        <v>255.59002901226708</v>
      </c>
      <c r="M343" s="42">
        <f>(L343/MAX($J$7:$J37)) - $J41</f>
        <v>-2.4521234569268024E-3</v>
      </c>
      <c r="N343" s="42">
        <f t="shared" si="102"/>
        <v>6.0129094480106523E-6</v>
      </c>
      <c r="O343" s="43">
        <f t="shared" si="103"/>
        <v>-2.1322812668928717E-4</v>
      </c>
      <c r="P343" s="43">
        <f t="shared" si="104"/>
        <v>-2.1248443118015662E-7</v>
      </c>
      <c r="Q343" s="43">
        <f t="shared" si="105"/>
        <v>-1.0624221559007831E-7</v>
      </c>
      <c r="R343" s="43">
        <f t="shared" si="106"/>
        <v>-2.1322812668928717E-4</v>
      </c>
      <c r="S343" s="43">
        <f t="shared" si="107"/>
        <v>-1.6892512278822451E-5</v>
      </c>
      <c r="T343" s="43">
        <f t="shared" si="108"/>
        <v>-7.6600637440446461E-5</v>
      </c>
      <c r="U343" s="43">
        <f t="shared" si="109"/>
        <v>-6.3745329354046993E-7</v>
      </c>
      <c r="V343" s="43">
        <f t="shared" si="110"/>
        <v>-1.9123598806214097E-4</v>
      </c>
      <c r="W343" s="44">
        <f t="shared" si="111"/>
        <v>-9.2430727563368116E-8</v>
      </c>
    </row>
    <row r="344" spans="12:23" ht="21" x14ac:dyDescent="0.4">
      <c r="L344" s="41">
        <f>($B42 * $N$332 + $C42 * $O$332 + $D42 * $P$332 + $E42 * $Q$332 + $F42 * $R$332 + $G42 * $S$332 + $H42 * $T$332 + $I42 * $U$332) * MAX($J$7:$J38)</f>
        <v>239.18558401573262</v>
      </c>
      <c r="M344" s="42">
        <f>(L344/MAX($J$7:$J38)) - $J42</f>
        <v>-5.1851158233508499E-2</v>
      </c>
      <c r="N344" s="42">
        <f t="shared" si="102"/>
        <v>2.688542610156336E-3</v>
      </c>
      <c r="O344" s="43">
        <f t="shared" si="103"/>
        <v>-4.5087963681311738E-3</v>
      </c>
      <c r="P344" s="43">
        <f t="shared" si="104"/>
        <v>-6.0197548306157195E-6</v>
      </c>
      <c r="Q344" s="43">
        <f t="shared" si="105"/>
        <v>-4.0131698870771457E-6</v>
      </c>
      <c r="R344" s="43">
        <f t="shared" si="106"/>
        <v>-4.0553081708914569E-3</v>
      </c>
      <c r="S344" s="43">
        <f t="shared" si="107"/>
        <v>-6.0197548306157195E-6</v>
      </c>
      <c r="T344" s="43">
        <f t="shared" si="108"/>
        <v>-4.5087963681311738E-3</v>
      </c>
      <c r="U344" s="43">
        <f t="shared" si="109"/>
        <v>-2.0467166424093447E-4</v>
      </c>
      <c r="V344" s="43">
        <f t="shared" si="110"/>
        <v>-3.3008322321209527E-3</v>
      </c>
      <c r="W344" s="44">
        <f t="shared" si="111"/>
        <v>-1.7477004765347444E-7</v>
      </c>
    </row>
    <row r="345" spans="12:23" ht="21" x14ac:dyDescent="0.4">
      <c r="L345" s="41">
        <f>($B43 * $N$332 + $C43 * $O$332 + $D43 * $P$332 + $E43 * $Q$332 + $F43 * $R$332 + $G43 * $S$332 + $H43 * $T$332 + $I43 * $U$332) * MAX($J$7:$J39)</f>
        <v>199.23958283601613</v>
      </c>
      <c r="M345" s="42">
        <f>(L345/MAX($J$7:$J39)) - $J43</f>
        <v>-0.12253985593736327</v>
      </c>
      <c r="N345" s="42">
        <f t="shared" si="102"/>
        <v>1.5016016293149746E-2</v>
      </c>
      <c r="O345" s="43">
        <f t="shared" si="103"/>
        <v>-1.0655639646727241E-2</v>
      </c>
      <c r="P345" s="43">
        <f t="shared" si="104"/>
        <v>-5.3065934495653593E-6</v>
      </c>
      <c r="Q345" s="43">
        <f t="shared" si="105"/>
        <v>-1.5919780348696076E-5</v>
      </c>
      <c r="R345" s="43">
        <f t="shared" si="106"/>
        <v>-1.0655639646727241E-2</v>
      </c>
      <c r="S345" s="43">
        <f t="shared" si="107"/>
        <v>-2.1226373798261437E-5</v>
      </c>
      <c r="T345" s="43">
        <f t="shared" si="108"/>
        <v>-5.2376077347210098E-3</v>
      </c>
      <c r="U345" s="43">
        <f t="shared" si="109"/>
        <v>-2.600230790287026E-4</v>
      </c>
      <c r="V345" s="43">
        <f t="shared" si="110"/>
        <v>-5.4976308137497116E-3</v>
      </c>
      <c r="W345" s="44">
        <f t="shared" si="111"/>
        <v>-3.8885781200671772E-7</v>
      </c>
    </row>
    <row r="346" spans="12:23" ht="21" x14ac:dyDescent="0.4">
      <c r="L346" s="41">
        <f>($B44 * $N$332 + $C44 * $O$332 + $D44 * $P$332 + $E44 * $Q$332 + $F44 * $R$332 + $G44 * $S$332 + $H44 * $T$332 + $I44 * $U$332) * MAX($J$7:$J40)</f>
        <v>272.61453833709675</v>
      </c>
      <c r="M346" s="42">
        <f>(L346/MAX($J$7:$J40)) - $J44</f>
        <v>4.5470231949508721E-3</v>
      </c>
      <c r="N346" s="42">
        <f t="shared" si="102"/>
        <v>2.0675419935421236E-5</v>
      </c>
      <c r="O346" s="43">
        <f t="shared" si="103"/>
        <v>3.9539332130007586E-4</v>
      </c>
      <c r="P346" s="43">
        <f t="shared" si="104"/>
        <v>8.0446250518835368E-7</v>
      </c>
      <c r="Q346" s="43">
        <f t="shared" si="105"/>
        <v>6.0334687889126524E-7</v>
      </c>
      <c r="R346" s="43">
        <f t="shared" si="106"/>
        <v>3.9539332130007586E-4</v>
      </c>
      <c r="S346" s="43">
        <f t="shared" si="107"/>
        <v>2.2122718892679728E-6</v>
      </c>
      <c r="T346" s="43">
        <f t="shared" si="108"/>
        <v>2.9724889566709671E-4</v>
      </c>
      <c r="U346" s="43">
        <f t="shared" si="109"/>
        <v>6.4357000415068295E-6</v>
      </c>
      <c r="V346" s="43">
        <f t="shared" si="110"/>
        <v>3.6683490236588928E-4</v>
      </c>
      <c r="W346" s="44">
        <f t="shared" si="111"/>
        <v>5.0278906574272105E-8</v>
      </c>
    </row>
    <row r="347" spans="12:23" ht="21" x14ac:dyDescent="0.4">
      <c r="L347" s="41">
        <f>($B45 * $N$332 + $C45 * $O$332 + $D45 * $P$332 + $E45 * $Q$332 + $F45 * $R$332 + $G45 * $S$332 + $H45 * $T$332 + $I45 * $U$332) * MAX($J$7:$J41)</f>
        <v>268.84986058830913</v>
      </c>
      <c r="M347" s="42">
        <f>(L347/MAX($J$7:$J41)) - $J45</f>
        <v>-5.4000242455114589E-2</v>
      </c>
      <c r="N347" s="42">
        <f t="shared" si="102"/>
        <v>2.9160261852111602E-3</v>
      </c>
      <c r="O347" s="43">
        <f t="shared" si="103"/>
        <v>-4.6956732569664863E-3</v>
      </c>
      <c r="P347" s="43">
        <f t="shared" si="104"/>
        <v>-7.0189435829095463E-6</v>
      </c>
      <c r="Q347" s="43">
        <f t="shared" si="105"/>
        <v>-7.0189435829095463E-6</v>
      </c>
      <c r="R347" s="43">
        <f t="shared" si="106"/>
        <v>-4.6956732569664863E-3</v>
      </c>
      <c r="S347" s="43">
        <f t="shared" si="107"/>
        <v>-2.5034232112377381E-4</v>
      </c>
      <c r="T347" s="43">
        <f t="shared" si="108"/>
        <v>-2.9619941919878283E-3</v>
      </c>
      <c r="U347" s="43">
        <f t="shared" si="109"/>
        <v>-1.3102028021431153E-4</v>
      </c>
      <c r="V347" s="43">
        <f t="shared" si="110"/>
        <v>-4.3470657256819787E-3</v>
      </c>
      <c r="W347" s="44">
        <f t="shared" si="111"/>
        <v>-3.0411125318666857E-7</v>
      </c>
    </row>
    <row r="348" spans="12:23" ht="21" x14ac:dyDescent="0.4">
      <c r="L348" s="41">
        <f>($B46 * $N$332 + $C46 * $O$332 + $D46 * $P$332 + $E46 * $Q$332 + $F46 * $R$332 + $G46 * $S$332 + $H46 * $T$332 + $I46 * $U$332) * MAX($J$7:$J42)</f>
        <v>238.17816951588304</v>
      </c>
      <c r="M348" s="42">
        <f>(L348/MAX($J$7:$J42)) - $J46</f>
        <v>-0.10751622692889906</v>
      </c>
      <c r="N348" s="42">
        <f t="shared" si="102"/>
        <v>1.155973905302652E-2</v>
      </c>
      <c r="O348" s="43">
        <f t="shared" si="103"/>
        <v>-9.3492371242520928E-3</v>
      </c>
      <c r="P348" s="43">
        <f t="shared" si="104"/>
        <v>-1.4266384218085594E-5</v>
      </c>
      <c r="Q348" s="43">
        <f t="shared" si="105"/>
        <v>-9.5109228120570621E-6</v>
      </c>
      <c r="R348" s="43">
        <f t="shared" si="106"/>
        <v>-9.3492371242520928E-3</v>
      </c>
      <c r="S348" s="43">
        <f t="shared" si="107"/>
        <v>-9.9864689526599153E-5</v>
      </c>
      <c r="T348" s="43">
        <f t="shared" si="108"/>
        <v>-6.981017344049884E-3</v>
      </c>
      <c r="U348" s="43">
        <f t="shared" si="109"/>
        <v>-1.4266384218085596E-4</v>
      </c>
      <c r="V348" s="43">
        <f t="shared" si="110"/>
        <v>-6.6576459684399439E-3</v>
      </c>
      <c r="W348" s="44">
        <f t="shared" si="111"/>
        <v>-1.1888653515071328E-6</v>
      </c>
    </row>
    <row r="349" spans="12:23" ht="21" x14ac:dyDescent="0.4">
      <c r="L349" s="41">
        <f>($B47 * $N$332 + $C47 * $O$332 + $D47 * $P$332 + $E47 * $Q$332 + $F47 * $R$332 + $G47 * $S$332 + $H47 * $T$332 + $I47 * $U$332) * MAX($J$7:$J43)</f>
        <v>270.98792464678434</v>
      </c>
      <c r="M349" s="42">
        <f>(L349/MAX($J$7:$J43)) - $J47</f>
        <v>-0.10261230496211421</v>
      </c>
      <c r="N349" s="42">
        <f t="shared" si="102"/>
        <v>1.0529285129637928E-2</v>
      </c>
      <c r="O349" s="43">
        <f t="shared" si="103"/>
        <v>-8.9228091271403662E-3</v>
      </c>
      <c r="P349" s="43">
        <f t="shared" si="104"/>
        <v>-1.6455157449774763E-5</v>
      </c>
      <c r="Q349" s="43">
        <f t="shared" si="105"/>
        <v>-8.2275787248873815E-6</v>
      </c>
      <c r="R349" s="43">
        <f t="shared" si="106"/>
        <v>-8.281057986599151E-3</v>
      </c>
      <c r="S349" s="43">
        <f t="shared" si="107"/>
        <v>-4.1137893624436907E-6</v>
      </c>
      <c r="T349" s="43">
        <f t="shared" si="108"/>
        <v>-5.0147092328188597E-3</v>
      </c>
      <c r="U349" s="43">
        <f t="shared" si="109"/>
        <v>-2.9207904473350211E-4</v>
      </c>
      <c r="V349" s="43">
        <f t="shared" si="110"/>
        <v>-8.9228091271403662E-3</v>
      </c>
      <c r="W349" s="44">
        <f t="shared" si="111"/>
        <v>-8.2275787248873838E-7</v>
      </c>
    </row>
    <row r="350" spans="12:23" ht="21" x14ac:dyDescent="0.4">
      <c r="L350" s="41">
        <f>($B48 * $N$332 + $C48 * $O$332 + $D48 * $P$332 + $E48 * $Q$332 + $F48 * $R$332 + $G48 * $S$332 + $H48 * $T$332 + $I48 * $U$332) * MAX($J$7:$J44)</f>
        <v>212.00446844388108</v>
      </c>
      <c r="M350" s="42">
        <f>(L350/MAX($J$7:$J44)) - $J48</f>
        <v>-0.23981831574977197</v>
      </c>
      <c r="N350" s="42">
        <f t="shared" si="102"/>
        <v>5.7512824569057326E-2</v>
      </c>
      <c r="O350" s="43">
        <f t="shared" si="103"/>
        <v>-2.0853766586936693E-2</v>
      </c>
      <c r="P350" s="43">
        <f t="shared" si="104"/>
        <v>-5.1541687066081785E-6</v>
      </c>
      <c r="Q350" s="43">
        <f t="shared" si="105"/>
        <v>-1.546250611982454E-5</v>
      </c>
      <c r="R350" s="43">
        <f t="shared" si="106"/>
        <v>-1.0097016496245424E-2</v>
      </c>
      <c r="S350" s="43">
        <f t="shared" si="107"/>
        <v>-2.5770843533040898E-5</v>
      </c>
      <c r="T350" s="43">
        <f t="shared" si="108"/>
        <v>-2.7729427641552001E-3</v>
      </c>
      <c r="U350" s="43">
        <f t="shared" si="109"/>
        <v>-5.6695855772689967E-5</v>
      </c>
      <c r="V350" s="43">
        <f t="shared" si="110"/>
        <v>-2.0853766586936693E-2</v>
      </c>
      <c r="W350" s="44">
        <f t="shared" si="111"/>
        <v>-2.1647508567754354E-6</v>
      </c>
    </row>
    <row r="351" spans="12:23" ht="21" x14ac:dyDescent="0.4">
      <c r="L351" s="41">
        <f>($B49 * $N$332 + $C49 * $O$332 + $D49 * $P$332 + $E49 * $Q$332 + $F49 * $R$332 + $G49 * $S$332 + $H49 * $T$332 + $I49 * $U$332) * MAX($J$7:$J45)</f>
        <v>230.83634861352729</v>
      </c>
      <c r="M351" s="42">
        <f>(L351/MAX($J$7:$J45)) - $J49</f>
        <v>-0.20724113284603951</v>
      </c>
      <c r="N351" s="42">
        <f t="shared" si="102"/>
        <v>4.29488871433098E-2</v>
      </c>
      <c r="O351" s="43">
        <f t="shared" si="103"/>
        <v>-1.8020968073568653E-2</v>
      </c>
      <c r="P351" s="43">
        <f t="shared" si="104"/>
        <v>-2.55495766638497E-5</v>
      </c>
      <c r="Q351" s="43">
        <f t="shared" si="105"/>
        <v>-1.7033051109233132E-5</v>
      </c>
      <c r="R351" s="43">
        <f t="shared" si="106"/>
        <v>-1.6368762115973039E-2</v>
      </c>
      <c r="S351" s="43">
        <f t="shared" si="107"/>
        <v>-5.10991533276994E-5</v>
      </c>
      <c r="T351" s="43">
        <f t="shared" si="108"/>
        <v>-1.8020968073568653E-2</v>
      </c>
      <c r="U351" s="43">
        <f t="shared" si="109"/>
        <v>-1.158247475427853E-3</v>
      </c>
      <c r="V351" s="43">
        <f t="shared" si="110"/>
        <v>-1.2110499338664756E-2</v>
      </c>
      <c r="W351" s="44">
        <f t="shared" si="111"/>
        <v>-1.192235372636635E-6</v>
      </c>
    </row>
    <row r="352" spans="12:23" ht="21" x14ac:dyDescent="0.4">
      <c r="L352" s="41">
        <f>($B50 * $N$332 + $C50 * $O$332 + $D50 * $P$332 + $E50 * $Q$332 + $F50 * $R$332 + $G50 * $S$332 + $H50 * $T$332 + $I50 * $U$332) * MAX($J$7:$J46)</f>
        <v>199.85860244566686</v>
      </c>
      <c r="M352" s="42">
        <f>(L352/MAX($J$7:$J46)) - $J50</f>
        <v>-0.26111547400753593</v>
      </c>
      <c r="N352" s="42">
        <f t="shared" si="102"/>
        <v>6.8181290766180166E-2</v>
      </c>
      <c r="O352" s="43">
        <f t="shared" si="103"/>
        <v>-2.2705693391959648E-2</v>
      </c>
      <c r="P352" s="43">
        <f t="shared" si="104"/>
        <v>-1.1560943682260511E-5</v>
      </c>
      <c r="Q352" s="43">
        <f t="shared" si="105"/>
        <v>-1.1560943682260511E-5</v>
      </c>
      <c r="R352" s="43">
        <f t="shared" si="106"/>
        <v>-2.2705693391959648E-2</v>
      </c>
      <c r="S352" s="43">
        <f t="shared" si="107"/>
        <v>-1.80350721443264E-3</v>
      </c>
      <c r="T352" s="43">
        <f t="shared" si="108"/>
        <v>-2.3006277927698419E-3</v>
      </c>
      <c r="U352" s="43">
        <f t="shared" si="109"/>
        <v>0</v>
      </c>
      <c r="V352" s="43">
        <f t="shared" si="110"/>
        <v>-1.35263041082448E-2</v>
      </c>
      <c r="W352" s="44">
        <f t="shared" si="111"/>
        <v>-1.2370209740018751E-5</v>
      </c>
    </row>
    <row r="353" spans="12:23" ht="21" x14ac:dyDescent="0.4">
      <c r="L353" s="41">
        <f>($B51 * $N$332 + $C51 * $O$332 + $D51 * $P$332 + $E51 * $Q$332 + $F51 * $R$332 + $G51 * $S$332 + $H51 * $T$332 + $I51 * $U$332) * MAX($J$7:$J47)</f>
        <v>210.62501832362946</v>
      </c>
      <c r="M353" s="42">
        <f>(L353/MAX($J$7:$J47)) - $J51</f>
        <v>-0.25804344639368787</v>
      </c>
      <c r="N353" s="42">
        <f t="shared" si="102"/>
        <v>6.6586420226732071E-2</v>
      </c>
      <c r="O353" s="43">
        <f t="shared" si="103"/>
        <v>-2.2438560555972858E-2</v>
      </c>
      <c r="P353" s="43">
        <f t="shared" si="104"/>
        <v>-2.2596737720012948E-5</v>
      </c>
      <c r="Q353" s="43">
        <f t="shared" si="105"/>
        <v>-2.2596737720012948E-5</v>
      </c>
      <c r="R353" s="43">
        <f t="shared" si="106"/>
        <v>-2.2438560555972858E-2</v>
      </c>
      <c r="S353" s="43">
        <f t="shared" si="107"/>
        <v>-3.3895106580019421E-3</v>
      </c>
      <c r="T353" s="43">
        <f t="shared" si="108"/>
        <v>-6.6434408896838062E-3</v>
      </c>
      <c r="U353" s="43">
        <f t="shared" si="109"/>
        <v>-1.8077390176010359E-4</v>
      </c>
      <c r="V353" s="43">
        <f t="shared" si="110"/>
        <v>-1.3976082279828011E-2</v>
      </c>
      <c r="W353" s="44">
        <f t="shared" si="111"/>
        <v>-2.3725018356859321E-6</v>
      </c>
    </row>
    <row r="354" spans="12:23" ht="21" x14ac:dyDescent="0.4">
      <c r="L354" s="41">
        <f>($B52 * $N$332 + $C52 * $O$332 + $D52 * $P$332 + $E52 * $Q$332 + $F52 * $R$332 + $G52 * $S$332 + $H52 * $T$332 + $I52 * $U$332) * MAX($J$7:$J48)</f>
        <v>275.18001892581918</v>
      </c>
      <c r="M354" s="42">
        <f>(L354/MAX($J$7:$J48)) - $J52</f>
        <v>-0.15620866273770578</v>
      </c>
      <c r="N354" s="42">
        <f t="shared" si="102"/>
        <v>2.4401146314302312E-2</v>
      </c>
      <c r="O354" s="43">
        <f t="shared" si="103"/>
        <v>-1.3583361977191807E-2</v>
      </c>
      <c r="P354" s="43">
        <f t="shared" si="104"/>
        <v>-2.58730704327463E-5</v>
      </c>
      <c r="Q354" s="43">
        <f t="shared" si="105"/>
        <v>-1.293653521637315E-5</v>
      </c>
      <c r="R354" s="43">
        <f t="shared" si="106"/>
        <v>-1.2761891990952113E-2</v>
      </c>
      <c r="S354" s="43">
        <f t="shared" si="107"/>
        <v>-2.1992109867834353E-4</v>
      </c>
      <c r="T354" s="43">
        <f t="shared" si="108"/>
        <v>-8.9973602429875253E-3</v>
      </c>
      <c r="U354" s="43">
        <f t="shared" si="109"/>
        <v>-2.9107204236839587E-4</v>
      </c>
      <c r="V354" s="43">
        <f t="shared" si="110"/>
        <v>-1.3583361977191807E-2</v>
      </c>
      <c r="W354" s="44">
        <f t="shared" si="111"/>
        <v>-1.4261074864330547E-6</v>
      </c>
    </row>
    <row r="355" spans="12:23" ht="21" x14ac:dyDescent="0.4">
      <c r="L355" s="41">
        <f>($B53 * $N$332 + $C53 * $O$332 + $D53 * $P$332 + $E53 * $Q$332 + $F53 * $R$332 + $G53 * $S$332 + $H53 * $T$332 + $I53 * $U$332) * MAX($J$7:$J49)</f>
        <v>223.5754329309006</v>
      </c>
      <c r="M355" s="42">
        <f>(L355/MAX($J$7:$J49)) - $J53</f>
        <v>-0.35030359490278151</v>
      </c>
      <c r="N355" s="42">
        <f t="shared" si="102"/>
        <v>0.12271260860181206</v>
      </c>
      <c r="O355" s="43">
        <f t="shared" si="103"/>
        <v>-3.0461182165459261E-2</v>
      </c>
      <c r="P355" s="43">
        <f t="shared" si="104"/>
        <v>-3.0189476873596887E-5</v>
      </c>
      <c r="Q355" s="43">
        <f t="shared" si="105"/>
        <v>-4.5284215310395329E-5</v>
      </c>
      <c r="R355" s="43">
        <f t="shared" si="106"/>
        <v>-3.0461182165459261E-2</v>
      </c>
      <c r="S355" s="43">
        <f t="shared" si="107"/>
        <v>-1.5849475358638368E-3</v>
      </c>
      <c r="T355" s="43">
        <f t="shared" si="108"/>
        <v>-2.5087455281959013E-2</v>
      </c>
      <c r="U355" s="43">
        <f t="shared" si="109"/>
        <v>-1.0264422137022942E-3</v>
      </c>
      <c r="V355" s="43">
        <f t="shared" si="110"/>
        <v>-1.8355201939146908E-2</v>
      </c>
      <c r="W355" s="44">
        <f t="shared" si="111"/>
        <v>-1.1577484186717999E-6</v>
      </c>
    </row>
    <row r="356" spans="12:23" ht="21" x14ac:dyDescent="0.4">
      <c r="L356" s="41">
        <f>($B54 * $N$332 + $C54 * $O$332 + $D54 * $P$332 + $E54 * $Q$332 + $F54 * $R$332 + $G54 * $S$332 + $H54 * $T$332 + $I54 * $U$332) * MAX($J$7:$J50)</f>
        <v>268.01606815248232</v>
      </c>
      <c r="M356" s="42">
        <f>(L356/MAX($J$7:$J50)) - $J54</f>
        <v>-0.35910249016959594</v>
      </c>
      <c r="N356" s="42">
        <f t="shared" si="102"/>
        <v>0.12895459844600476</v>
      </c>
      <c r="O356" s="43">
        <f t="shared" si="103"/>
        <v>-3.1226303493008343E-2</v>
      </c>
      <c r="P356" s="43">
        <f t="shared" si="104"/>
        <v>-5.2065533127150218E-5</v>
      </c>
      <c r="Q356" s="43">
        <f t="shared" si="105"/>
        <v>-3.9049149845362665E-5</v>
      </c>
      <c r="R356" s="43">
        <f t="shared" si="106"/>
        <v>-2.5967684647166169E-2</v>
      </c>
      <c r="S356" s="43">
        <f t="shared" si="107"/>
        <v>-2.4340636736942724E-3</v>
      </c>
      <c r="T356" s="43">
        <f t="shared" si="108"/>
        <v>-2.4093325454588765E-2</v>
      </c>
      <c r="U356" s="43">
        <f t="shared" si="109"/>
        <v>-1.1584581120790923E-3</v>
      </c>
      <c r="V356" s="43">
        <f t="shared" si="110"/>
        <v>-3.1226303493008343E-2</v>
      </c>
      <c r="W356" s="44">
        <f t="shared" si="111"/>
        <v>-3.0093663000661724E-6</v>
      </c>
    </row>
    <row r="357" spans="12:23" ht="21" x14ac:dyDescent="0.4">
      <c r="L357" s="41">
        <f>($B55 * $N$332 + $C55 * $O$332 + $D55 * $P$332 + $E55 * $Q$332 + $F55 * $R$332 + $G55 * $S$332 + $H55 * $T$332 + $I55 * $U$332) * MAX($J$7:$J51)</f>
        <v>178.37205322276577</v>
      </c>
      <c r="M357" s="42">
        <f>(L357/MAX($J$7:$J51)) - $J55</f>
        <v>-0.68978773352562472</v>
      </c>
      <c r="N357" s="42">
        <f t="shared" si="102"/>
        <v>0.47580711732241826</v>
      </c>
      <c r="O357" s="43">
        <f t="shared" si="103"/>
        <v>-5.99815420457065E-2</v>
      </c>
      <c r="P357" s="43">
        <f t="shared" si="104"/>
        <v>-5.1764006080437112E-5</v>
      </c>
      <c r="Q357" s="43">
        <f t="shared" si="105"/>
        <v>-3.8823004560327834E-5</v>
      </c>
      <c r="R357" s="43">
        <f t="shared" si="106"/>
        <v>-2.5791416029577789E-2</v>
      </c>
      <c r="S357" s="43">
        <f t="shared" si="107"/>
        <v>-1.4752741732924576E-3</v>
      </c>
      <c r="T357" s="43">
        <f t="shared" si="108"/>
        <v>-5.99815420457065E-2</v>
      </c>
      <c r="U357" s="43">
        <f t="shared" si="109"/>
        <v>-2.5493772994615274E-3</v>
      </c>
      <c r="V357" s="43">
        <f t="shared" si="110"/>
        <v>-3.8991237580089252E-2</v>
      </c>
      <c r="W357" s="44">
        <f t="shared" si="111"/>
        <v>-4.3999405168371549E-6</v>
      </c>
    </row>
    <row r="358" spans="12:23" ht="21" x14ac:dyDescent="0.4">
      <c r="L358" s="41"/>
      <c r="M358" s="42"/>
      <c r="N358" s="42"/>
      <c r="O358" s="42"/>
      <c r="P358" s="22"/>
      <c r="Q358" s="22"/>
      <c r="R358" s="22"/>
      <c r="S358" s="22"/>
      <c r="T358" s="22"/>
      <c r="U358" s="22"/>
      <c r="V358" s="22"/>
      <c r="W358" s="29"/>
    </row>
    <row r="359" spans="12:23" ht="21" x14ac:dyDescent="0.4">
      <c r="L359" s="31" t="s">
        <v>31</v>
      </c>
      <c r="M359" s="22"/>
      <c r="N359" s="8" t="s">
        <v>23</v>
      </c>
      <c r="O359" s="22"/>
      <c r="P359" s="45" t="s">
        <v>26</v>
      </c>
      <c r="Q359" s="22"/>
      <c r="R359" s="22"/>
      <c r="S359" s="22"/>
      <c r="T359" s="22"/>
      <c r="U359" s="22"/>
      <c r="V359" s="22"/>
      <c r="W359" s="29"/>
    </row>
    <row r="360" spans="12:23" ht="21" x14ac:dyDescent="0.4">
      <c r="L360" s="46">
        <f>1 - ABS(SUM(M335:M357)) / 23</f>
        <v>0.89690814147688414</v>
      </c>
      <c r="M360" s="38"/>
      <c r="N360" s="47">
        <f>GEOMEAN(N335:N357)</f>
        <v>6.0823815664259092E-3</v>
      </c>
      <c r="O360" s="38"/>
      <c r="P360" s="48">
        <f t="shared" ref="P360:W360" si="112">SUM(P335:P357)</f>
        <v>-2.3743649626498066E-4</v>
      </c>
      <c r="Q360" s="48">
        <f t="shared" si="112"/>
        <v>-2.2227328818148813E-4</v>
      </c>
      <c r="R360" s="48">
        <f t="shared" si="112"/>
        <v>-0.1526481669270488</v>
      </c>
      <c r="S360" s="48">
        <f t="shared" si="112"/>
        <v>-9.7266307853076592E-3</v>
      </c>
      <c r="T360" s="48">
        <f t="shared" si="112"/>
        <v>-0.13468816781381457</v>
      </c>
      <c r="U360" s="48">
        <f t="shared" si="112"/>
        <v>-6.6647392986142195E-3</v>
      </c>
      <c r="V360" s="48">
        <f t="shared" si="112"/>
        <v>-0.16766130796440348</v>
      </c>
      <c r="W360" s="49">
        <f t="shared" si="112"/>
        <v>-2.4515159090923644E-5</v>
      </c>
    </row>
    <row r="361" spans="12:23" ht="21" x14ac:dyDescent="0.4"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 spans="12:23" ht="21" x14ac:dyDescent="0.3">
      <c r="L362" s="57" t="s">
        <v>41</v>
      </c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9"/>
    </row>
    <row r="363" spans="12:23" ht="21" x14ac:dyDescent="0.4">
      <c r="L363" s="30"/>
      <c r="M363" s="22"/>
      <c r="N363" s="8" t="s">
        <v>11</v>
      </c>
      <c r="O363" s="8" t="s">
        <v>12</v>
      </c>
      <c r="P363" s="8" t="s">
        <v>13</v>
      </c>
      <c r="Q363" s="8" t="s">
        <v>14</v>
      </c>
      <c r="R363" s="8" t="s">
        <v>15</v>
      </c>
      <c r="S363" s="8" t="s">
        <v>16</v>
      </c>
      <c r="T363" s="8" t="s">
        <v>17</v>
      </c>
      <c r="U363" s="8" t="s">
        <v>18</v>
      </c>
      <c r="V363" s="22"/>
      <c r="W363" s="29"/>
    </row>
    <row r="364" spans="12:23" ht="21" x14ac:dyDescent="0.4">
      <c r="L364" s="30"/>
      <c r="M364" s="22"/>
      <c r="N364" s="50">
        <f t="shared" ref="N364:U364" si="113">N332 - (P360*$M$5)</f>
        <v>0.21007329202948627</v>
      </c>
      <c r="O364" s="50">
        <f t="shared" si="113"/>
        <v>0.19006503622465984</v>
      </c>
      <c r="P364" s="50">
        <f t="shared" si="113"/>
        <v>0.18075201211961597</v>
      </c>
      <c r="Q364" s="50">
        <f t="shared" si="113"/>
        <v>7.7630767575323093E-3</v>
      </c>
      <c r="R364" s="50">
        <f t="shared" si="113"/>
        <v>5.6737507048135301E-2</v>
      </c>
      <c r="S364" s="50">
        <f t="shared" si="113"/>
        <v>2.1940510659423713E-2</v>
      </c>
      <c r="T364" s="50">
        <f t="shared" si="113"/>
        <v>0.27958753827072058</v>
      </c>
      <c r="U364" s="50">
        <f t="shared" si="113"/>
        <v>0.20000795862120327</v>
      </c>
      <c r="V364" s="22"/>
      <c r="W364" s="29"/>
    </row>
    <row r="365" spans="12:23" ht="21" x14ac:dyDescent="0.4">
      <c r="L365" s="30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9"/>
    </row>
    <row r="366" spans="12:23" ht="21" x14ac:dyDescent="0.4">
      <c r="L366" s="40" t="s">
        <v>21</v>
      </c>
      <c r="M366" s="8" t="s">
        <v>22</v>
      </c>
      <c r="N366" s="8" t="s">
        <v>27</v>
      </c>
      <c r="O366" s="8" t="s">
        <v>24</v>
      </c>
      <c r="P366" s="22"/>
      <c r="Q366" s="22"/>
      <c r="R366" s="22"/>
      <c r="S366" s="22"/>
      <c r="T366" s="22"/>
      <c r="U366" s="22"/>
      <c r="V366" s="22"/>
      <c r="W366" s="29"/>
    </row>
    <row r="367" spans="12:23" ht="21" x14ac:dyDescent="0.4">
      <c r="L367" s="41">
        <f>($B33 * $N$364 + $C33 * $O$364 + $D33 * $P$364 + $E33 * $Q$364 + $F33 * $R$364 + $G33 * $S$364 + $H33 * $T$364 + $I33 * $U$364) * MAX($J$7:$J29)</f>
        <v>178.86864562073342</v>
      </c>
      <c r="M367" s="42">
        <f>(L367/MAX($J$7:$J29)) - $J33</f>
        <v>0.19803242716649289</v>
      </c>
      <c r="N367" s="42">
        <f t="shared" ref="N367:N389" si="114">M367*M367</f>
        <v>3.9216842209452311E-2</v>
      </c>
      <c r="O367" s="43">
        <f t="shared" ref="O367:O389" si="115">2*M367/23</f>
        <v>1.7220211057955903E-2</v>
      </c>
      <c r="P367" s="43">
        <f t="shared" ref="P367:P389" si="116">$O367*B33</f>
        <v>8.4288845119705855E-6</v>
      </c>
      <c r="Q367" s="43">
        <f t="shared" ref="Q367:Q389" si="117">$O367*C33</f>
        <v>8.4288845119705855E-6</v>
      </c>
      <c r="R367" s="43">
        <f t="shared" ref="R367:R389" si="118">$O367*D33</f>
        <v>1.632674929968702E-2</v>
      </c>
      <c r="S367" s="43">
        <f t="shared" ref="S367:S389" si="119">$O367*E33</f>
        <v>2.5286653535911753E-4</v>
      </c>
      <c r="T367" s="43">
        <f t="shared" ref="T367:T389" si="120">$O367*F33</f>
        <v>1.7220211057955903E-2</v>
      </c>
      <c r="U367" s="43">
        <f t="shared" ref="U367:U389" si="121">$O367*G33</f>
        <v>4.04586456574588E-4</v>
      </c>
      <c r="V367" s="43">
        <f t="shared" ref="V367:V389" si="122">$O367*H33</f>
        <v>5.0573307071823505E-3</v>
      </c>
      <c r="W367" s="44">
        <f t="shared" ref="W367:W389" si="123">$O367*I33</f>
        <v>2.4443765084714693E-6</v>
      </c>
    </row>
    <row r="368" spans="12:23" ht="21" x14ac:dyDescent="0.4">
      <c r="L368" s="41">
        <f>($B34 * $N$364 + $C34 * $O$364 + $D34 * $P$364 + $E34 * $Q$364 + $F34 * $R$364 + $G34 * $S$364 + $H34 * $T$364 + $I34 * $U$364) * MAX($J$7:$J30)</f>
        <v>222.55148554285486</v>
      </c>
      <c r="M368" s="42">
        <f>(L368/MAX($J$7:$J30)) - $J34</f>
        <v>0.23921997485713889</v>
      </c>
      <c r="N368" s="42">
        <f t="shared" si="114"/>
        <v>5.7226196370650163E-2</v>
      </c>
      <c r="O368" s="43">
        <f t="shared" si="115"/>
        <v>2.0801736944099033E-2</v>
      </c>
      <c r="P368" s="43">
        <f t="shared" si="116"/>
        <v>2.1467220788543891E-5</v>
      </c>
      <c r="Q368" s="43">
        <f t="shared" si="117"/>
        <v>1.0733610394271945E-5</v>
      </c>
      <c r="R368" s="43">
        <f t="shared" si="118"/>
        <v>2.0801736944099033E-2</v>
      </c>
      <c r="S368" s="43">
        <f t="shared" si="119"/>
        <v>6.2254940286777291E-4</v>
      </c>
      <c r="T368" s="43">
        <f t="shared" si="120"/>
        <v>1.1345426186745449E-2</v>
      </c>
      <c r="U368" s="43">
        <f t="shared" si="121"/>
        <v>1.9320498709689504E-4</v>
      </c>
      <c r="V368" s="43">
        <f t="shared" si="122"/>
        <v>1.2987668577069055E-2</v>
      </c>
      <c r="W368" s="44">
        <f t="shared" si="123"/>
        <v>3.7567636379951814E-6</v>
      </c>
    </row>
    <row r="369" spans="12:23" ht="21" x14ac:dyDescent="0.4">
      <c r="L369" s="41">
        <f>($B35 * $N$364 + $C35 * $O$364 + $D35 * $P$364 + $E35 * $Q$364 + $F35 * $R$364 + $G35 * $S$364 + $H35 * $T$364 + $I35 * $U$364) * MAX($J$7:$J31)</f>
        <v>210.96789063851864</v>
      </c>
      <c r="M369" s="42">
        <f>(L369/MAX($J$7:$J31)) - $J35</f>
        <v>0.12342241850177152</v>
      </c>
      <c r="N369" s="42">
        <f t="shared" si="114"/>
        <v>1.5233093388826432E-2</v>
      </c>
      <c r="O369" s="43">
        <f t="shared" si="115"/>
        <v>1.0732384217545349E-2</v>
      </c>
      <c r="P369" s="43">
        <f t="shared" si="116"/>
        <v>5.5293066550980676E-6</v>
      </c>
      <c r="Q369" s="43">
        <f t="shared" si="117"/>
        <v>5.5293066550980676E-6</v>
      </c>
      <c r="R369" s="43">
        <f t="shared" si="118"/>
        <v>1.0660503231029074E-2</v>
      </c>
      <c r="S369" s="43">
        <f t="shared" si="119"/>
        <v>3.5940493258137439E-4</v>
      </c>
      <c r="T369" s="43">
        <f t="shared" si="120"/>
        <v>1.0732384217545349E-2</v>
      </c>
      <c r="U369" s="43">
        <f t="shared" si="121"/>
        <v>2.4881879947941305E-4</v>
      </c>
      <c r="V369" s="43">
        <f t="shared" si="122"/>
        <v>4.9763759895882611E-3</v>
      </c>
      <c r="W369" s="44">
        <f t="shared" si="123"/>
        <v>4.4211604866176694E-7</v>
      </c>
    </row>
    <row r="370" spans="12:23" ht="21" x14ac:dyDescent="0.4">
      <c r="L370" s="41">
        <f>($B36 * $N$364 + $C36 * $O$364 + $D36 * $P$364 + $E36 * $Q$364 + $F36 * $R$364 + $G36 * $S$364 + $H36 * $T$364 + $I36 * $U$364) * MAX($J$7:$J32)</f>
        <v>187.77694759719151</v>
      </c>
      <c r="M370" s="42">
        <f>(L370/MAX($J$7:$J32)) - $J36</f>
        <v>4.8481647995115673E-2</v>
      </c>
      <c r="N370" s="42">
        <f t="shared" si="114"/>
        <v>2.3504701923223034E-3</v>
      </c>
      <c r="O370" s="43">
        <f t="shared" si="115"/>
        <v>4.2157954778361453E-3</v>
      </c>
      <c r="P370" s="43">
        <f t="shared" si="116"/>
        <v>2.1697351918868482E-6</v>
      </c>
      <c r="Q370" s="43">
        <f t="shared" si="117"/>
        <v>2.1697351918868482E-6</v>
      </c>
      <c r="R370" s="43">
        <f t="shared" si="118"/>
        <v>4.2157954778361453E-3</v>
      </c>
      <c r="S370" s="43">
        <f t="shared" si="119"/>
        <v>2.4734981187510063E-4</v>
      </c>
      <c r="T370" s="43">
        <f t="shared" si="120"/>
        <v>3.0354595334496997E-3</v>
      </c>
      <c r="U370" s="43">
        <f t="shared" si="121"/>
        <v>1.8659722650226892E-4</v>
      </c>
      <c r="V370" s="43">
        <f t="shared" si="122"/>
        <v>1.5578698677747569E-3</v>
      </c>
      <c r="W370" s="44">
        <f t="shared" si="123"/>
        <v>3.2546027878302717E-7</v>
      </c>
    </row>
    <row r="371" spans="12:23" ht="21" x14ac:dyDescent="0.4">
      <c r="L371" s="41">
        <f>($B37 * $N$364 + $C37 * $O$364 + $D37 * $P$364 + $E37 * $Q$364 + $F37 * $R$364 + $G37 * $S$364 + $H37 * $T$364 + $I37 * $U$364) * MAX($J$7:$J33)</f>
        <v>183.34524817683632</v>
      </c>
      <c r="M371" s="42">
        <f>(L371/MAX($J$7:$J33)) - $J37</f>
        <v>4.0600431611889254E-2</v>
      </c>
      <c r="N371" s="42">
        <f t="shared" si="114"/>
        <v>1.6483950470716961E-3</v>
      </c>
      <c r="O371" s="43">
        <f t="shared" si="115"/>
        <v>3.5304723140773264E-3</v>
      </c>
      <c r="P371" s="43">
        <f t="shared" si="116"/>
        <v>3.5607385921102641E-6</v>
      </c>
      <c r="Q371" s="43">
        <f t="shared" si="117"/>
        <v>1.780369296055132E-6</v>
      </c>
      <c r="R371" s="43">
        <f t="shared" si="118"/>
        <v>3.5304723140773264E-3</v>
      </c>
      <c r="S371" s="43">
        <f t="shared" si="119"/>
        <v>2.7061613300038002E-4</v>
      </c>
      <c r="T371" s="43">
        <f t="shared" si="120"/>
        <v>7.7624101308003748E-4</v>
      </c>
      <c r="U371" s="43">
        <f t="shared" si="121"/>
        <v>1.2462585072385922E-5</v>
      </c>
      <c r="V371" s="43">
        <f t="shared" si="122"/>
        <v>1.5738464577127367E-3</v>
      </c>
      <c r="W371" s="44">
        <f t="shared" si="123"/>
        <v>3.0265460599835284E-7</v>
      </c>
    </row>
    <row r="372" spans="12:23" ht="21" x14ac:dyDescent="0.4">
      <c r="L372" s="41">
        <f>($B38 * $N$364 + $C38 * $O$364 + $D38 * $P$364 + $E38 * $Q$364 + $F38 * $R$364 + $G38 * $S$364 + $H38 * $T$364 + $I38 * $U$364) * MAX($J$7:$J34)</f>
        <v>194.65792133114411</v>
      </c>
      <c r="M372" s="42">
        <f>(L372/MAX($J$7:$J34)) - $J38</f>
        <v>2.7231167532424549E-2</v>
      </c>
      <c r="N372" s="42">
        <f t="shared" si="114"/>
        <v>7.4153648517897295E-4</v>
      </c>
      <c r="O372" s="43">
        <f t="shared" si="115"/>
        <v>2.367927611515178E-3</v>
      </c>
      <c r="P372" s="43">
        <f t="shared" si="116"/>
        <v>2.3870238019306228E-6</v>
      </c>
      <c r="Q372" s="43">
        <f t="shared" si="117"/>
        <v>1.1935119009653114E-6</v>
      </c>
      <c r="R372" s="43">
        <f t="shared" si="118"/>
        <v>2.367927611515178E-3</v>
      </c>
      <c r="S372" s="43">
        <f t="shared" si="119"/>
        <v>7.0417202156953382E-5</v>
      </c>
      <c r="T372" s="43">
        <f t="shared" si="120"/>
        <v>9.7629273498962485E-4</v>
      </c>
      <c r="U372" s="43">
        <f t="shared" si="121"/>
        <v>5.7288571246334948E-5</v>
      </c>
      <c r="V372" s="43">
        <f t="shared" si="122"/>
        <v>1.1290622583131848E-3</v>
      </c>
      <c r="W372" s="44">
        <f t="shared" si="123"/>
        <v>1.1935119009653115E-7</v>
      </c>
    </row>
    <row r="373" spans="12:23" ht="21" x14ac:dyDescent="0.4">
      <c r="L373" s="41">
        <f>($B39 * $N$364 + $C39 * $O$364 + $D39 * $P$364 + $E39 * $Q$364 + $F39 * $R$364 + $G39 * $S$364 + $H39 * $T$364 + $I39 * $U$364) * MAX($J$7:$J35)</f>
        <v>199.58395085836889</v>
      </c>
      <c r="M373" s="42">
        <f>(L373/MAX($J$7:$J35)) - $J39</f>
        <v>-3.376704198544539E-2</v>
      </c>
      <c r="N373" s="42">
        <f t="shared" si="114"/>
        <v>1.1402131244468317E-3</v>
      </c>
      <c r="O373" s="43">
        <f t="shared" si="115"/>
        <v>-2.936264520473512E-3</v>
      </c>
      <c r="P373" s="43">
        <f t="shared" si="116"/>
        <v>-3.673391810433918E-6</v>
      </c>
      <c r="Q373" s="43">
        <f t="shared" si="117"/>
        <v>-2.4489278736226122E-6</v>
      </c>
      <c r="R373" s="43">
        <f t="shared" si="118"/>
        <v>-2.3852557489084242E-3</v>
      </c>
      <c r="S373" s="43">
        <f t="shared" si="119"/>
        <v>-8.5712475576791424E-6</v>
      </c>
      <c r="T373" s="43">
        <f t="shared" si="120"/>
        <v>-2.936264520473512E-3</v>
      </c>
      <c r="U373" s="43">
        <f t="shared" si="121"/>
        <v>-1.8856744626894115E-4</v>
      </c>
      <c r="V373" s="43">
        <f t="shared" si="122"/>
        <v>-1.4877236832257369E-3</v>
      </c>
      <c r="W373" s="44">
        <f t="shared" si="123"/>
        <v>-2.938601009050825E-7</v>
      </c>
    </row>
    <row r="374" spans="12:23" ht="21" x14ac:dyDescent="0.4">
      <c r="L374" s="41">
        <f>($B40 * $N$364 + $C40 * $O$364 + $D40 * $P$364 + $E40 * $Q$364 + $F40 * $R$364 + $G40 * $S$364 + $H40 * $T$364 + $I40 * $U$364) * MAX($J$7:$J36)</f>
        <v>222.62915909331423</v>
      </c>
      <c r="M374" s="42">
        <f>(L374/MAX($J$7:$J36)) - $J40</f>
        <v>4.5724505970682339E-3</v>
      </c>
      <c r="N374" s="42">
        <f t="shared" si="114"/>
        <v>2.090730446262965E-5</v>
      </c>
      <c r="O374" s="43">
        <f t="shared" si="115"/>
        <v>3.9760439974506379E-4</v>
      </c>
      <c r="P374" s="43">
        <f t="shared" si="116"/>
        <v>4.0884771182011696E-7</v>
      </c>
      <c r="Q374" s="43">
        <f t="shared" si="117"/>
        <v>2.0442385591005848E-7</v>
      </c>
      <c r="R374" s="43">
        <f t="shared" si="118"/>
        <v>3.9760439974506379E-4</v>
      </c>
      <c r="S374" s="43">
        <f t="shared" si="119"/>
        <v>8.3813780923123989E-6</v>
      </c>
      <c r="T374" s="43">
        <f t="shared" si="120"/>
        <v>1.2674279066423626E-4</v>
      </c>
      <c r="U374" s="43">
        <f t="shared" si="121"/>
        <v>2.8619339827408191E-6</v>
      </c>
      <c r="V374" s="43">
        <f t="shared" si="122"/>
        <v>2.6677313196262631E-4</v>
      </c>
      <c r="W374" s="44">
        <f t="shared" si="123"/>
        <v>2.3508743429656726E-7</v>
      </c>
    </row>
    <row r="375" spans="12:23" ht="21" x14ac:dyDescent="0.4">
      <c r="L375" s="41">
        <f>($B41 * $N$364 + $C41 * $O$364 + $D41 * $P$364 + $E41 * $Q$364 + $F41 * $R$364 + $G41 * $S$364 + $H41 * $T$364 + $I41 * $U$364) * MAX($J$7:$J37)</f>
        <v>260.45030124479922</v>
      </c>
      <c r="M375" s="42">
        <f>(L375/MAX($J$7:$J37)) - $J41</f>
        <v>6.0005239039986336E-3</v>
      </c>
      <c r="N375" s="42">
        <f t="shared" si="114"/>
        <v>3.6006287122459001E-5</v>
      </c>
      <c r="O375" s="43">
        <f t="shared" si="115"/>
        <v>5.2178468730422901E-4</v>
      </c>
      <c r="P375" s="43">
        <f t="shared" si="116"/>
        <v>5.199648104675924E-7</v>
      </c>
      <c r="Q375" s="43">
        <f t="shared" si="117"/>
        <v>2.599824052337962E-7</v>
      </c>
      <c r="R375" s="43">
        <f t="shared" si="118"/>
        <v>5.2178468730422901E-4</v>
      </c>
      <c r="S375" s="43">
        <f t="shared" si="119"/>
        <v>4.1337202432173598E-5</v>
      </c>
      <c r="T375" s="43">
        <f t="shared" si="120"/>
        <v>1.8744731417356708E-4</v>
      </c>
      <c r="U375" s="43">
        <f t="shared" si="121"/>
        <v>1.5598944314027774E-6</v>
      </c>
      <c r="V375" s="43">
        <f t="shared" si="122"/>
        <v>4.679683294208332E-4</v>
      </c>
      <c r="W375" s="44">
        <f t="shared" si="123"/>
        <v>2.2618469255340268E-7</v>
      </c>
    </row>
    <row r="376" spans="12:23" ht="21" x14ac:dyDescent="0.4">
      <c r="L376" s="41">
        <f>($B42 * $N$364 + $C42 * $O$364 + $D42 * $P$364 + $E42 * $Q$364 + $F42 * $R$364 + $G42 * $S$364 + $H42 * $T$364 + $I42 * $U$364) * MAX($J$7:$J38)</f>
        <v>244.63716286849828</v>
      </c>
      <c r="M376" s="42">
        <f>(L376/MAX($J$7:$J38)) - $J42</f>
        <v>-4.2370151533046463E-2</v>
      </c>
      <c r="N376" s="42">
        <f t="shared" si="114"/>
        <v>1.7952297409333194E-3</v>
      </c>
      <c r="O376" s="43">
        <f t="shared" si="115"/>
        <v>-3.6843610028736056E-3</v>
      </c>
      <c r="P376" s="43">
        <f t="shared" si="116"/>
        <v>-4.9190400572411289E-6</v>
      </c>
      <c r="Q376" s="43">
        <f t="shared" si="117"/>
        <v>-3.2793600381607524E-6</v>
      </c>
      <c r="R376" s="43">
        <f t="shared" si="118"/>
        <v>-3.3137933185614409E-3</v>
      </c>
      <c r="S376" s="43">
        <f t="shared" si="119"/>
        <v>-4.9190400572411289E-6</v>
      </c>
      <c r="T376" s="43">
        <f t="shared" si="120"/>
        <v>-3.6843610028736056E-3</v>
      </c>
      <c r="U376" s="43">
        <f t="shared" si="121"/>
        <v>-1.6724736194619839E-4</v>
      </c>
      <c r="V376" s="43">
        <f t="shared" si="122"/>
        <v>-2.697273631387219E-3</v>
      </c>
      <c r="W376" s="44">
        <f t="shared" si="123"/>
        <v>-1.4281326887949833E-7</v>
      </c>
    </row>
    <row r="377" spans="12:23" ht="21" x14ac:dyDescent="0.4">
      <c r="L377" s="41">
        <f>($B43 * $N$364 + $C43 * $O$364 + $D43 * $P$364 + $E43 * $Q$364 + $F43 * $R$364 + $G43 * $S$364 + $H43 * $T$364 + $I43 * $U$364) * MAX($J$7:$J39)</f>
        <v>203.4559930557906</v>
      </c>
      <c r="M377" s="42">
        <f>(L377/MAX($J$7:$J39)) - $J43</f>
        <v>-0.11520696859862506</v>
      </c>
      <c r="N377" s="42">
        <f t="shared" si="114"/>
        <v>1.327264561368458E-2</v>
      </c>
      <c r="O377" s="43">
        <f t="shared" si="115"/>
        <v>-1.0017997269445657E-2</v>
      </c>
      <c r="P377" s="43">
        <f t="shared" si="116"/>
        <v>-4.9890424648633755E-6</v>
      </c>
      <c r="Q377" s="43">
        <f t="shared" si="117"/>
        <v>-1.4967127394590126E-5</v>
      </c>
      <c r="R377" s="43">
        <f t="shared" si="118"/>
        <v>-1.0017997269445657E-2</v>
      </c>
      <c r="S377" s="43">
        <f t="shared" si="119"/>
        <v>-1.9956169859453502E-5</v>
      </c>
      <c r="T377" s="43">
        <f t="shared" si="120"/>
        <v>-4.9241849128201518E-3</v>
      </c>
      <c r="U377" s="43">
        <f t="shared" si="121"/>
        <v>-2.4446308077830537E-4</v>
      </c>
      <c r="V377" s="43">
        <f t="shared" si="122"/>
        <v>-5.1686479935984563E-3</v>
      </c>
      <c r="W377" s="44">
        <f t="shared" si="123"/>
        <v>-3.6558823571726108E-7</v>
      </c>
    </row>
    <row r="378" spans="12:23" ht="21" x14ac:dyDescent="0.4">
      <c r="L378" s="41">
        <f>($B44 * $N$364 + $C44 * $O$364 + $D44 * $P$364 + $E44 * $Q$364 + $F44 * $R$364 + $G44 * $S$364 + $H44 * $T$364 + $I44 * $U$364) * MAX($J$7:$J40)</f>
        <v>278.2672845186375</v>
      </c>
      <c r="M378" s="42">
        <f>(L378/MAX($J$7:$J40)) - $J44</f>
        <v>1.4377886119369576E-2</v>
      </c>
      <c r="N378" s="42">
        <f t="shared" si="114"/>
        <v>2.0672360926156033E-4</v>
      </c>
      <c r="O378" s="43">
        <f t="shared" si="115"/>
        <v>1.2502509669017022E-3</v>
      </c>
      <c r="P378" s="43">
        <f t="shared" si="116"/>
        <v>2.5437456091591093E-6</v>
      </c>
      <c r="Q378" s="43">
        <f t="shared" si="117"/>
        <v>1.9078092068693318E-6</v>
      </c>
      <c r="R378" s="43">
        <f t="shared" si="118"/>
        <v>1.2502509669017022E-3</v>
      </c>
      <c r="S378" s="43">
        <f t="shared" si="119"/>
        <v>6.99530042518755E-6</v>
      </c>
      <c r="T378" s="43">
        <f t="shared" si="120"/>
        <v>9.3991400258429077E-4</v>
      </c>
      <c r="U378" s="43">
        <f t="shared" si="121"/>
        <v>2.0349964873272874E-5</v>
      </c>
      <c r="V378" s="43">
        <f t="shared" si="122"/>
        <v>1.1599479977765538E-3</v>
      </c>
      <c r="W378" s="44">
        <f t="shared" si="123"/>
        <v>1.5898410057244433E-7</v>
      </c>
    </row>
    <row r="379" spans="12:23" ht="21" x14ac:dyDescent="0.4">
      <c r="L379" s="41">
        <f>($B45 * $N$364 + $C45 * $O$364 + $D45 * $P$364 + $E45 * $Q$364 + $F45 * $R$364 + $G45 * $S$364 + $H45 * $T$364 + $I45 * $U$364) * MAX($J$7:$J41)</f>
        <v>274.28054329513043</v>
      </c>
      <c r="M379" s="42">
        <f>(L379/MAX($J$7:$J41)) - $J45</f>
        <v>-4.455557687803402E-2</v>
      </c>
      <c r="N379" s="42">
        <f t="shared" si="114"/>
        <v>1.9851994309343997E-3</v>
      </c>
      <c r="O379" s="43">
        <f t="shared" si="115"/>
        <v>-3.8743979893942626E-3</v>
      </c>
      <c r="P379" s="43">
        <f t="shared" si="116"/>
        <v>-5.7913273384069695E-6</v>
      </c>
      <c r="Q379" s="43">
        <f t="shared" si="117"/>
        <v>-5.7913273384069695E-6</v>
      </c>
      <c r="R379" s="43">
        <f t="shared" si="118"/>
        <v>-3.8743979893942626E-3</v>
      </c>
      <c r="S379" s="43">
        <f t="shared" si="119"/>
        <v>-2.0655734173651523E-4</v>
      </c>
      <c r="T379" s="43">
        <f t="shared" si="120"/>
        <v>-2.4439401368077408E-3</v>
      </c>
      <c r="U379" s="43">
        <f t="shared" si="121"/>
        <v>-1.0810477698359677E-4</v>
      </c>
      <c r="V379" s="43">
        <f t="shared" si="122"/>
        <v>-3.5867620649200497E-3</v>
      </c>
      <c r="W379" s="44">
        <f t="shared" si="123"/>
        <v>-2.5092206450918475E-7</v>
      </c>
    </row>
    <row r="380" spans="12:23" ht="21" x14ac:dyDescent="0.4">
      <c r="L380" s="41">
        <f>($B46 * $N$364 + $C46 * $O$364 + $D46 * $P$364 + $E46 * $Q$364 + $F46 * $R$364 + $G46 * $S$364 + $H46 * $T$364 + $I46 * $U$364) * MAX($J$7:$J42)</f>
        <v>243.32305464550572</v>
      </c>
      <c r="M380" s="42">
        <f>(L380/MAX($J$7:$J42)) - $J46</f>
        <v>-9.8568600616511792E-2</v>
      </c>
      <c r="N380" s="42">
        <f t="shared" si="114"/>
        <v>9.7157690274974097E-3</v>
      </c>
      <c r="O380" s="43">
        <f t="shared" si="115"/>
        <v>-8.5711826623053738E-3</v>
      </c>
      <c r="P380" s="43">
        <f t="shared" si="116"/>
        <v>-1.3079119016742685E-5</v>
      </c>
      <c r="Q380" s="43">
        <f t="shared" si="117"/>
        <v>-8.7194126778284576E-6</v>
      </c>
      <c r="R380" s="43">
        <f t="shared" si="118"/>
        <v>-8.5711826623053738E-3</v>
      </c>
      <c r="S380" s="43">
        <f t="shared" si="119"/>
        <v>-9.15538331171988E-5</v>
      </c>
      <c r="T380" s="43">
        <f t="shared" si="120"/>
        <v>-6.4000489055260883E-3</v>
      </c>
      <c r="U380" s="43">
        <f t="shared" si="121"/>
        <v>-1.3079119016742687E-4</v>
      </c>
      <c r="V380" s="43">
        <f t="shared" si="122"/>
        <v>-6.10358887447992E-3</v>
      </c>
      <c r="W380" s="44">
        <f t="shared" si="123"/>
        <v>-1.0899265847285572E-6</v>
      </c>
    </row>
    <row r="381" spans="12:23" ht="21" x14ac:dyDescent="0.4">
      <c r="L381" s="41">
        <f>($B47 * $N$364 + $C47 * $O$364 + $D47 * $P$364 + $E47 * $Q$364 + $F47 * $R$364 + $G47 * $S$364 + $H47 * $T$364 + $I47 * $U$364) * MAX($J$7:$J43)</f>
        <v>276.30437519318895</v>
      </c>
      <c r="M381" s="42">
        <f>(L381/MAX($J$7:$J43)) - $J47</f>
        <v>-9.3366304011845314E-2</v>
      </c>
      <c r="N381" s="42">
        <f t="shared" si="114"/>
        <v>8.7172667248323222E-3</v>
      </c>
      <c r="O381" s="43">
        <f t="shared" si="115"/>
        <v>-8.1188090445082888E-3</v>
      </c>
      <c r="P381" s="43">
        <f t="shared" si="116"/>
        <v>-1.4972446370693017E-5</v>
      </c>
      <c r="Q381" s="43">
        <f t="shared" si="117"/>
        <v>-7.4862231853465086E-6</v>
      </c>
      <c r="R381" s="43">
        <f t="shared" si="118"/>
        <v>-7.5348836360512612E-3</v>
      </c>
      <c r="S381" s="43">
        <f t="shared" si="119"/>
        <v>-3.7431115926732543E-6</v>
      </c>
      <c r="T381" s="43">
        <f t="shared" si="120"/>
        <v>-4.562853031468697E-3</v>
      </c>
      <c r="U381" s="43">
        <f t="shared" si="121"/>
        <v>-2.657609230798011E-4</v>
      </c>
      <c r="V381" s="43">
        <f t="shared" si="122"/>
        <v>-8.1188090445082888E-3</v>
      </c>
      <c r="W381" s="44">
        <f t="shared" si="123"/>
        <v>-7.4862231853465099E-7</v>
      </c>
    </row>
    <row r="382" spans="12:23" ht="21" x14ac:dyDescent="0.4">
      <c r="L382" s="41">
        <f>($B48 * $N$364 + $C48 * $O$364 + $D48 * $P$364 + $E48 * $Q$364 + $F48 * $R$364 + $G48 * $S$364 + $H48 * $T$364 + $I48 * $U$364) * MAX($J$7:$J44)</f>
        <v>215.58571683022919</v>
      </c>
      <c r="M382" s="42">
        <f>(L382/MAX($J$7:$J44)) - $J48</f>
        <v>-0.23359005768655788</v>
      </c>
      <c r="N382" s="42">
        <f t="shared" si="114"/>
        <v>5.4564315050009443E-2</v>
      </c>
      <c r="O382" s="43">
        <f t="shared" si="115"/>
        <v>-2.0312178929265904E-2</v>
      </c>
      <c r="P382" s="43">
        <f t="shared" si="116"/>
        <v>-5.0203111540449584E-6</v>
      </c>
      <c r="Q382" s="43">
        <f t="shared" si="117"/>
        <v>-1.5060933462134878E-5</v>
      </c>
      <c r="R382" s="43">
        <f t="shared" si="118"/>
        <v>-9.8347895507740739E-3</v>
      </c>
      <c r="S382" s="43">
        <f t="shared" si="119"/>
        <v>-2.5101555770224796E-5</v>
      </c>
      <c r="T382" s="43">
        <f t="shared" si="120"/>
        <v>-2.7009274008761878E-3</v>
      </c>
      <c r="U382" s="43">
        <f t="shared" si="121"/>
        <v>-5.5223422694494549E-5</v>
      </c>
      <c r="V382" s="43">
        <f t="shared" si="122"/>
        <v>-2.0312178929265904E-2</v>
      </c>
      <c r="W382" s="44">
        <f t="shared" si="123"/>
        <v>-2.1085306846988832E-6</v>
      </c>
    </row>
    <row r="383" spans="12:23" ht="21" x14ac:dyDescent="0.4">
      <c r="L383" s="41">
        <f>($B49 * $N$364 + $C49 * $O$364 + $D49 * $P$364 + $E49 * $Q$364 + $F49 * $R$364 + $G49 * $S$364 + $H49 * $T$364 + $I49 * $U$364) * MAX($J$7:$J45)</f>
        <v>236.16963281659565</v>
      </c>
      <c r="M383" s="42">
        <f>(L383/MAX($J$7:$J45)) - $J49</f>
        <v>-0.19796585597113803</v>
      </c>
      <c r="N383" s="42">
        <f t="shared" si="114"/>
        <v>3.9190480130385369E-2</v>
      </c>
      <c r="O383" s="43">
        <f t="shared" si="115"/>
        <v>-1.721442225835983E-2</v>
      </c>
      <c r="P383" s="43">
        <f t="shared" si="116"/>
        <v>-2.4406080706559308E-5</v>
      </c>
      <c r="Q383" s="43">
        <f t="shared" si="117"/>
        <v>-1.6270720471039536E-5</v>
      </c>
      <c r="R383" s="43">
        <f t="shared" si="118"/>
        <v>-1.5636162372668995E-2</v>
      </c>
      <c r="S383" s="43">
        <f t="shared" si="119"/>
        <v>-4.8812161413118616E-5</v>
      </c>
      <c r="T383" s="43">
        <f t="shared" si="120"/>
        <v>-1.721442225835983E-2</v>
      </c>
      <c r="U383" s="43">
        <f t="shared" si="121"/>
        <v>-1.1064089920306886E-3</v>
      </c>
      <c r="V383" s="43">
        <f t="shared" si="122"/>
        <v>-1.1568482254909111E-2</v>
      </c>
      <c r="W383" s="44">
        <f t="shared" si="123"/>
        <v>-1.1388757281037546E-6</v>
      </c>
    </row>
    <row r="384" spans="12:23" ht="21" x14ac:dyDescent="0.4">
      <c r="L384" s="41">
        <f>($B50 * $N$364 + $C50 * $O$364 + $D50 * $P$364 + $E50 * $Q$364 + $F50 * $R$364 + $G50 * $S$364 + $H50 * $T$364 + $I50 * $U$364) * MAX($J$7:$J46)</f>
        <v>203.54248234354935</v>
      </c>
      <c r="M384" s="42">
        <f>(L384/MAX($J$7:$J46)) - $J50</f>
        <v>-0.25470872635904462</v>
      </c>
      <c r="N384" s="42">
        <f t="shared" si="114"/>
        <v>6.4876535283446668E-2</v>
      </c>
      <c r="O384" s="43">
        <f t="shared" si="115"/>
        <v>-2.2148584900786489E-2</v>
      </c>
      <c r="P384" s="43">
        <f t="shared" si="116"/>
        <v>-1.1277283554371939E-5</v>
      </c>
      <c r="Q384" s="43">
        <f t="shared" si="117"/>
        <v>-1.1277283554371939E-5</v>
      </c>
      <c r="R384" s="43">
        <f t="shared" si="118"/>
        <v>-2.2148584900786489E-2</v>
      </c>
      <c r="S384" s="43">
        <f t="shared" si="119"/>
        <v>-1.7592562344820226E-3</v>
      </c>
      <c r="T384" s="43">
        <f t="shared" si="120"/>
        <v>-2.244179427320016E-3</v>
      </c>
      <c r="U384" s="43">
        <f t="shared" si="121"/>
        <v>0</v>
      </c>
      <c r="V384" s="43">
        <f t="shared" si="122"/>
        <v>-1.3194421758615169E-2</v>
      </c>
      <c r="W384" s="44">
        <f t="shared" si="123"/>
        <v>-1.2066693403177978E-5</v>
      </c>
    </row>
    <row r="385" spans="12:23" ht="21" x14ac:dyDescent="0.4">
      <c r="L385" s="41">
        <f>($B51 * $N$364 + $C51 * $O$364 + $D51 * $P$364 + $E51 * $Q$364 + $F51 * $R$364 + $G51 * $S$364 + $H51 * $T$364 + $I51 * $U$364) * MAX($J$7:$J47)</f>
        <v>214.74402293536181</v>
      </c>
      <c r="M385" s="42">
        <f>(L385/MAX($J$7:$J47)) - $J51</f>
        <v>-0.2508799601124142</v>
      </c>
      <c r="N385" s="42">
        <f t="shared" si="114"/>
        <v>6.2940754386006548E-2</v>
      </c>
      <c r="O385" s="43">
        <f t="shared" si="115"/>
        <v>-2.1815648705427321E-2</v>
      </c>
      <c r="P385" s="43">
        <f t="shared" si="116"/>
        <v>-2.1969434748667997E-5</v>
      </c>
      <c r="Q385" s="43">
        <f t="shared" si="117"/>
        <v>-2.1969434748667997E-5</v>
      </c>
      <c r="R385" s="43">
        <f t="shared" si="118"/>
        <v>-2.1815648705427321E-2</v>
      </c>
      <c r="S385" s="43">
        <f t="shared" si="119"/>
        <v>-3.2954152123001994E-3</v>
      </c>
      <c r="T385" s="43">
        <f t="shared" si="120"/>
        <v>-6.4590138161083905E-3</v>
      </c>
      <c r="U385" s="43">
        <f t="shared" si="121"/>
        <v>-1.7575547798934397E-4</v>
      </c>
      <c r="V385" s="43">
        <f t="shared" si="122"/>
        <v>-1.3588095392051157E-2</v>
      </c>
      <c r="W385" s="44">
        <f t="shared" si="123"/>
        <v>-2.3066393439631101E-6</v>
      </c>
    </row>
    <row r="386" spans="12:23" ht="21" x14ac:dyDescent="0.4">
      <c r="L386" s="41">
        <f>($B52 * $N$364 + $C52 * $O$364 + $D52 * $P$364 + $E52 * $Q$364 + $F52 * $R$364 + $G52 * $S$364 + $H52 * $T$364 + $I52 * $U$364) * MAX($J$7:$J48)</f>
        <v>280.70821244525456</v>
      </c>
      <c r="M386" s="42">
        <f>(L386/MAX($J$7:$J48)) - $J52</f>
        <v>-0.14659441313868771</v>
      </c>
      <c r="N386" s="42">
        <f t="shared" si="114"/>
        <v>2.1489921963476256E-2</v>
      </c>
      <c r="O386" s="43">
        <f t="shared" si="115"/>
        <v>-1.2747340272929366E-2</v>
      </c>
      <c r="P386" s="43">
        <f t="shared" si="116"/>
        <v>-2.4280648138913079E-5</v>
      </c>
      <c r="Q386" s="43">
        <f t="shared" si="117"/>
        <v>-1.2140324069456539E-5</v>
      </c>
      <c r="R386" s="43">
        <f t="shared" si="118"/>
        <v>-1.1976429694518877E-2</v>
      </c>
      <c r="S386" s="43">
        <f t="shared" si="119"/>
        <v>-2.0638550918076115E-4</v>
      </c>
      <c r="T386" s="43">
        <f t="shared" si="120"/>
        <v>-8.4435953903070227E-3</v>
      </c>
      <c r="U386" s="43">
        <f t="shared" si="121"/>
        <v>-2.7315729156277214E-4</v>
      </c>
      <c r="V386" s="43">
        <f t="shared" si="122"/>
        <v>-1.2747340272929366E-2</v>
      </c>
      <c r="W386" s="44">
        <f t="shared" si="123"/>
        <v>-1.3383341639469766E-6</v>
      </c>
    </row>
    <row r="387" spans="12:23" ht="21" x14ac:dyDescent="0.4">
      <c r="L387" s="41">
        <f>($B53 * $N$364 + $C53 * $O$364 + $D53 * $P$364 + $E53 * $Q$364 + $F53 * $R$364 + $G53 * $S$364 + $H53 * $T$364 + $I53 * $U$364) * MAX($J$7:$J49)</f>
        <v>228.61706617714736</v>
      </c>
      <c r="M387" s="42">
        <f>(L387/MAX($J$7:$J49)) - $J53</f>
        <v>-0.34153553708322193</v>
      </c>
      <c r="N387" s="42">
        <f t="shared" si="114"/>
        <v>0.11664652309072486</v>
      </c>
      <c r="O387" s="43">
        <f t="shared" si="115"/>
        <v>-2.9698742355062778E-2</v>
      </c>
      <c r="P387" s="43">
        <f t="shared" si="116"/>
        <v>-2.9433837814730205E-5</v>
      </c>
      <c r="Q387" s="43">
        <f t="shared" si="117"/>
        <v>-4.4150756722095307E-5</v>
      </c>
      <c r="R387" s="43">
        <f t="shared" si="118"/>
        <v>-2.9698742355062778E-2</v>
      </c>
      <c r="S387" s="43">
        <f t="shared" si="119"/>
        <v>-1.545276485273336E-3</v>
      </c>
      <c r="T387" s="43">
        <f t="shared" si="120"/>
        <v>-2.4459519224040799E-2</v>
      </c>
      <c r="U387" s="43">
        <f t="shared" si="121"/>
        <v>-1.0007504857008269E-3</v>
      </c>
      <c r="V387" s="43">
        <f t="shared" si="122"/>
        <v>-1.7895773391355965E-2</v>
      </c>
      <c r="W387" s="44">
        <f t="shared" si="123"/>
        <v>-1.1287701117884943E-6</v>
      </c>
    </row>
    <row r="388" spans="12:23" ht="21" x14ac:dyDescent="0.4">
      <c r="L388" s="41">
        <f>($B54 * $N$364 + $C54 * $O$364 + $D54 * $P$364 + $E54 * $Q$364 + $F54 * $R$364 + $G54 * $S$364 + $H54 * $T$364 + $I54 * $U$364) * MAX($J$7:$J50)</f>
        <v>273.52959114599571</v>
      </c>
      <c r="M388" s="42">
        <f>(L388/MAX($J$7:$J50)) - $J54</f>
        <v>-0.34951375452870309</v>
      </c>
      <c r="N388" s="42">
        <f t="shared" si="114"/>
        <v>0.12215986460475052</v>
      </c>
      <c r="O388" s="43">
        <f t="shared" si="115"/>
        <v>-3.039250039380027E-2</v>
      </c>
      <c r="P388" s="43">
        <f t="shared" si="116"/>
        <v>-5.0675282023843716E-5</v>
      </c>
      <c r="Q388" s="43">
        <f t="shared" si="117"/>
        <v>-3.8006461517882784E-5</v>
      </c>
      <c r="R388" s="43">
        <f t="shared" si="118"/>
        <v>-2.5274296909392053E-2</v>
      </c>
      <c r="S388" s="43">
        <f t="shared" si="119"/>
        <v>-2.3690694346146937E-3</v>
      </c>
      <c r="T388" s="43">
        <f t="shared" si="120"/>
        <v>-2.3449986756533682E-2</v>
      </c>
      <c r="U388" s="43">
        <f t="shared" si="121"/>
        <v>-1.1275250250305227E-3</v>
      </c>
      <c r="V388" s="43">
        <f t="shared" si="122"/>
        <v>-3.039250039380027E-2</v>
      </c>
      <c r="W388" s="44">
        <f t="shared" si="123"/>
        <v>-2.9290103607789837E-6</v>
      </c>
    </row>
    <row r="389" spans="12:23" ht="21" x14ac:dyDescent="0.4">
      <c r="L389" s="41">
        <f>($B55 * $N$364 + $C55 * $O$364 + $D55 * $P$364 + $E55 * $Q$364 + $F55 * $R$364 + $G55 * $S$364 + $H55 * $T$364 + $I55 * $U$364) * MAX($J$7:$J51)</f>
        <v>182.64780350970304</v>
      </c>
      <c r="M389" s="42">
        <f>(L389/MAX($J$7:$J51)) - $J55</f>
        <v>-0.6823516460700817</v>
      </c>
      <c r="N389" s="42">
        <f t="shared" si="114"/>
        <v>0.46560376889455002</v>
      </c>
      <c r="O389" s="43">
        <f t="shared" si="115"/>
        <v>-5.9334925745224497E-2</v>
      </c>
      <c r="P389" s="43">
        <f t="shared" si="116"/>
        <v>-5.1205976910657602E-5</v>
      </c>
      <c r="Q389" s="43">
        <f t="shared" si="117"/>
        <v>-3.8404482682993205E-5</v>
      </c>
      <c r="R389" s="43">
        <f t="shared" si="118"/>
        <v>-2.5513377995735151E-2</v>
      </c>
      <c r="S389" s="43">
        <f t="shared" si="119"/>
        <v>-1.4593703419537416E-3</v>
      </c>
      <c r="T389" s="43">
        <f t="shared" si="120"/>
        <v>-5.9334925745224497E-2</v>
      </c>
      <c r="U389" s="43">
        <f t="shared" si="121"/>
        <v>-2.5218943628498866E-3</v>
      </c>
      <c r="V389" s="43">
        <f t="shared" si="122"/>
        <v>-3.8570902107952838E-2</v>
      </c>
      <c r="W389" s="44">
        <f t="shared" si="123"/>
        <v>-4.352508037405897E-6</v>
      </c>
    </row>
    <row r="390" spans="12:23" ht="21" x14ac:dyDescent="0.4">
      <c r="L390" s="41"/>
      <c r="M390" s="42"/>
      <c r="N390" s="42"/>
      <c r="O390" s="42"/>
      <c r="P390" s="22"/>
      <c r="Q390" s="22"/>
      <c r="R390" s="22"/>
      <c r="S390" s="22"/>
      <c r="T390" s="22"/>
      <c r="U390" s="22"/>
      <c r="V390" s="22"/>
      <c r="W390" s="29"/>
    </row>
    <row r="391" spans="12:23" ht="21" x14ac:dyDescent="0.4">
      <c r="L391" s="31" t="s">
        <v>31</v>
      </c>
      <c r="M391" s="22"/>
      <c r="N391" s="8" t="s">
        <v>23</v>
      </c>
      <c r="O391" s="22"/>
      <c r="P391" s="45" t="s">
        <v>26</v>
      </c>
      <c r="Q391" s="22"/>
      <c r="R391" s="22"/>
      <c r="S391" s="22"/>
      <c r="T391" s="22"/>
      <c r="U391" s="22"/>
      <c r="V391" s="22"/>
      <c r="W391" s="29"/>
    </row>
    <row r="392" spans="12:23" ht="21" x14ac:dyDescent="0.4">
      <c r="L392" s="46">
        <f>1 - ABS(SUM(M367:M389)) / 23</f>
        <v>0.90508540581356134</v>
      </c>
      <c r="M392" s="38"/>
      <c r="N392" s="47">
        <f>GEOMEAN(N367:N389)</f>
        <v>7.3607123181200201E-3</v>
      </c>
      <c r="O392" s="38"/>
      <c r="P392" s="48">
        <f t="shared" ref="P392:W392" si="124">SUM(P367:P389)</f>
        <v>-2.1867775443718278E-4</v>
      </c>
      <c r="Q392" s="48">
        <f t="shared" si="124"/>
        <v>-2.0776514231833653E-4</v>
      </c>
      <c r="R392" s="48">
        <f t="shared" si="124"/>
        <v>-0.13752271817683737</v>
      </c>
      <c r="S392" s="48">
        <f t="shared" si="124"/>
        <v>-9.1640697801184858E-3</v>
      </c>
      <c r="T392" s="48">
        <f t="shared" si="124"/>
        <v>-0.12391810367755207</v>
      </c>
      <c r="U392" s="48">
        <f t="shared" si="124"/>
        <v>-6.237919417823503E-3</v>
      </c>
      <c r="V392" s="48">
        <f t="shared" si="124"/>
        <v>-0.1562556564761991</v>
      </c>
      <c r="W392" s="49">
        <f t="shared" si="124"/>
        <v>-2.2250115909709567E-5</v>
      </c>
    </row>
  </sheetData>
  <mergeCells count="14">
    <mergeCell ref="B5:J5"/>
    <mergeCell ref="B31:J31"/>
    <mergeCell ref="L138:W138"/>
    <mergeCell ref="L170:W170"/>
    <mergeCell ref="B59:J59"/>
    <mergeCell ref="B67:J67"/>
    <mergeCell ref="L74:W74"/>
    <mergeCell ref="L106:W106"/>
    <mergeCell ref="L362:W362"/>
    <mergeCell ref="L202:W202"/>
    <mergeCell ref="L234:W234"/>
    <mergeCell ref="L266:W266"/>
    <mergeCell ref="L298:W298"/>
    <mergeCell ref="L330:W330"/>
  </mergeCells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FB98-DE71-4294-8454-F7EC9B378FA0}">
  <dimension ref="A1"/>
  <sheetViews>
    <sheetView workbookViewId="0">
      <selection activeCell="B2" sqref="B2:M25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Chivington</dc:creator>
  <cp:lastModifiedBy>Johnathan Chivington</cp:lastModifiedBy>
  <dcterms:created xsi:type="dcterms:W3CDTF">2023-01-12T11:31:53Z</dcterms:created>
  <dcterms:modified xsi:type="dcterms:W3CDTF">2023-01-14T23:18:06Z</dcterms:modified>
</cp:coreProperties>
</file>