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chutt\Documents\GitHub\data\"/>
    </mc:Choice>
  </mc:AlternateContent>
  <bookViews>
    <workbookView xWindow="0" yWindow="0" windowWidth="25200" windowHeight="11850"/>
  </bookViews>
  <sheets>
    <sheet name="paras_for_sensitivity" sheetId="1" r:id="rId1"/>
    <sheet name="starting values" sheetId="2" r:id="rId2"/>
  </sheets>
  <calcPr calcId="162913"/>
</workbook>
</file>

<file path=xl/calcChain.xml><?xml version="1.0" encoding="utf-8"?>
<calcChain xmlns="http://schemas.openxmlformats.org/spreadsheetml/2006/main">
  <c r="N29" i="1" l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M29" i="1"/>
  <c r="M4" i="1"/>
  <c r="L4" i="1"/>
  <c r="C29" i="1" l="1"/>
  <c r="N3" i="1" l="1"/>
  <c r="I3" i="1"/>
  <c r="J3" i="1" s="1"/>
  <c r="A3" i="2"/>
  <c r="B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B2" i="2"/>
  <c r="A2" i="2"/>
  <c r="C1" i="2"/>
  <c r="G28" i="1" l="1"/>
  <c r="A28" i="1"/>
  <c r="B28" i="1"/>
  <c r="C28" i="1"/>
  <c r="D28" i="1"/>
  <c r="E28" i="1"/>
  <c r="F28" i="1"/>
  <c r="G27" i="1"/>
  <c r="G26" i="1"/>
  <c r="G25" i="1"/>
  <c r="G24" i="1"/>
  <c r="A22" i="1"/>
  <c r="B22" i="1"/>
  <c r="C22" i="1"/>
  <c r="D22" i="1"/>
  <c r="E22" i="1"/>
  <c r="G22" i="1"/>
  <c r="A23" i="1"/>
  <c r="B23" i="1"/>
  <c r="C23" i="1"/>
  <c r="D23" i="1"/>
  <c r="E23" i="1"/>
  <c r="G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E16" i="1"/>
  <c r="E15" i="1"/>
  <c r="C9" i="1"/>
  <c r="B7" i="1"/>
  <c r="B6" i="1"/>
  <c r="A5" i="1"/>
  <c r="A4" i="1"/>
  <c r="E18" i="1"/>
  <c r="E17" i="1"/>
  <c r="C10" i="1"/>
  <c r="B29" i="1"/>
  <c r="A29" i="1"/>
  <c r="B8" i="1"/>
  <c r="A8" i="1"/>
  <c r="B5" i="1"/>
  <c r="C5" i="1"/>
  <c r="D5" i="1"/>
  <c r="E5" i="1"/>
  <c r="F5" i="1"/>
  <c r="G5" i="1"/>
  <c r="A6" i="1"/>
  <c r="C6" i="1"/>
  <c r="D6" i="1"/>
  <c r="E6" i="1"/>
  <c r="F6" i="1"/>
  <c r="G6" i="1"/>
  <c r="A7" i="1"/>
  <c r="C7" i="1"/>
  <c r="D7" i="1"/>
  <c r="E7" i="1"/>
  <c r="F7" i="1"/>
  <c r="G7" i="1"/>
  <c r="C8" i="1"/>
  <c r="D8" i="1"/>
  <c r="E8" i="1"/>
  <c r="F8" i="1"/>
  <c r="G8" i="1"/>
  <c r="D29" i="1"/>
  <c r="E29" i="1"/>
  <c r="F29" i="1"/>
  <c r="G29" i="1"/>
  <c r="A9" i="1"/>
  <c r="B9" i="1"/>
  <c r="D9" i="1"/>
  <c r="E9" i="1"/>
  <c r="F9" i="1"/>
  <c r="G9" i="1"/>
  <c r="A10" i="1"/>
  <c r="B10" i="1"/>
  <c r="D10" i="1"/>
  <c r="E10" i="1"/>
  <c r="F10" i="1"/>
  <c r="G10" i="1"/>
  <c r="A11" i="1"/>
  <c r="B11" i="1"/>
  <c r="C11" i="1"/>
  <c r="E11" i="1"/>
  <c r="F11" i="1"/>
  <c r="G11" i="1"/>
  <c r="A12" i="1"/>
  <c r="B12" i="1"/>
  <c r="C12" i="1"/>
  <c r="E12" i="1"/>
  <c r="F12" i="1"/>
  <c r="G12" i="1"/>
  <c r="A13" i="1"/>
  <c r="B13" i="1"/>
  <c r="C13" i="1"/>
  <c r="E13" i="1"/>
  <c r="F13" i="1"/>
  <c r="G13" i="1"/>
  <c r="A14" i="1"/>
  <c r="B14" i="1"/>
  <c r="C14" i="1"/>
  <c r="E14" i="1"/>
  <c r="F14" i="1"/>
  <c r="G14" i="1"/>
  <c r="A15" i="1"/>
  <c r="B15" i="1"/>
  <c r="C15" i="1"/>
  <c r="D15" i="1"/>
  <c r="F15" i="1"/>
  <c r="G15" i="1"/>
  <c r="A16" i="1"/>
  <c r="B16" i="1"/>
  <c r="C16" i="1"/>
  <c r="D16" i="1"/>
  <c r="F16" i="1"/>
  <c r="G16" i="1"/>
  <c r="A17" i="1"/>
  <c r="B17" i="1"/>
  <c r="C17" i="1"/>
  <c r="D17" i="1"/>
  <c r="F17" i="1"/>
  <c r="G17" i="1"/>
  <c r="A18" i="1"/>
  <c r="B18" i="1"/>
  <c r="C18" i="1"/>
  <c r="D18" i="1"/>
  <c r="F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B4" i="1"/>
  <c r="C4" i="1"/>
  <c r="D4" i="1"/>
  <c r="E4" i="1"/>
  <c r="F4" i="1"/>
  <c r="G4" i="1"/>
  <c r="I9" i="1" l="1"/>
  <c r="J9" i="1" s="1"/>
  <c r="I5" i="1"/>
  <c r="J5" i="1" s="1"/>
  <c r="I6" i="1"/>
  <c r="J6" i="1"/>
  <c r="I20" i="1"/>
  <c r="J20" i="1" s="1"/>
  <c r="I18" i="1"/>
  <c r="J18" i="1" s="1"/>
  <c r="I28" i="1"/>
  <c r="J28" i="1" s="1"/>
  <c r="I21" i="1"/>
  <c r="J21" i="1" s="1"/>
  <c r="I19" i="1"/>
  <c r="J19" i="1" s="1"/>
  <c r="I17" i="1"/>
  <c r="J17" i="1" s="1"/>
  <c r="I8" i="1"/>
  <c r="J8" i="1" s="1"/>
  <c r="D2" i="2"/>
  <c r="C2" i="2"/>
  <c r="I29" i="1"/>
  <c r="J29" i="1" s="1"/>
  <c r="D3" i="2"/>
  <c r="C3" i="2"/>
  <c r="I27" i="1"/>
  <c r="J27" i="1" s="1"/>
  <c r="I25" i="1"/>
  <c r="J25" i="1" s="1"/>
  <c r="I23" i="1"/>
  <c r="J23" i="1" s="1"/>
  <c r="I16" i="1"/>
  <c r="J16" i="1" s="1"/>
  <c r="I14" i="1"/>
  <c r="J14" i="1" s="1"/>
  <c r="I12" i="1"/>
  <c r="J12" i="1" s="1"/>
  <c r="I10" i="1"/>
  <c r="J10" i="1" s="1"/>
  <c r="I7" i="1"/>
  <c r="I26" i="1"/>
  <c r="J26" i="1" s="1"/>
  <c r="I24" i="1"/>
  <c r="J24" i="1" s="1"/>
  <c r="I22" i="1"/>
  <c r="J22" i="1" s="1"/>
  <c r="I4" i="1"/>
  <c r="J4" i="1" s="1"/>
  <c r="I15" i="1"/>
  <c r="J15" i="1" s="1"/>
  <c r="I13" i="1"/>
  <c r="J13" i="1" s="1"/>
  <c r="I11" i="1"/>
  <c r="J11" i="1" s="1"/>
  <c r="J7" i="1"/>
  <c r="N23" i="1" l="1"/>
  <c r="O23" i="1"/>
  <c r="N28" i="1"/>
  <c r="O28" i="1"/>
  <c r="N24" i="1"/>
  <c r="O24" i="1"/>
  <c r="N25" i="1"/>
  <c r="O25" i="1"/>
  <c r="N26" i="1"/>
  <c r="O26" i="1"/>
  <c r="N27" i="1"/>
  <c r="O27" i="1"/>
  <c r="N9" i="1"/>
  <c r="O9" i="1"/>
  <c r="N7" i="1"/>
  <c r="O7" i="1"/>
  <c r="O4" i="1"/>
  <c r="N4" i="1"/>
  <c r="N16" i="1"/>
  <c r="O16" i="1"/>
  <c r="N19" i="1"/>
  <c r="O19" i="1"/>
  <c r="N20" i="1"/>
  <c r="O20" i="1"/>
  <c r="N11" i="1"/>
  <c r="O11" i="1"/>
  <c r="N22" i="1"/>
  <c r="O22" i="1"/>
  <c r="N10" i="1"/>
  <c r="O10" i="1"/>
  <c r="N21" i="1"/>
  <c r="O21" i="1"/>
  <c r="N6" i="1"/>
  <c r="O6" i="1"/>
  <c r="N13" i="1"/>
  <c r="O13" i="1"/>
  <c r="N12" i="1"/>
  <c r="O12" i="1"/>
  <c r="N8" i="1"/>
  <c r="O8" i="1"/>
  <c r="N15" i="1"/>
  <c r="O15" i="1"/>
  <c r="N14" i="1"/>
  <c r="O14" i="1"/>
  <c r="N17" i="1"/>
  <c r="O17" i="1"/>
  <c r="N18" i="1"/>
  <c r="O18" i="1"/>
  <c r="N5" i="1"/>
  <c r="O5" i="1"/>
</calcChain>
</file>

<file path=xl/sharedStrings.xml><?xml version="1.0" encoding="utf-8"?>
<sst xmlns="http://schemas.openxmlformats.org/spreadsheetml/2006/main" count="23" uniqueCount="19">
  <si>
    <t>a</t>
  </si>
  <si>
    <t>c</t>
  </si>
  <si>
    <t>TFP</t>
  </si>
  <si>
    <t>gr</t>
  </si>
  <si>
    <t>lr</t>
  </si>
  <si>
    <t>wr</t>
  </si>
  <si>
    <t>rpa</t>
  </si>
  <si>
    <t>deltah</t>
  </si>
  <si>
    <t>deltah/rpa</t>
  </si>
  <si>
    <t>e</t>
  </si>
  <si>
    <t>Input parameters</t>
  </si>
  <si>
    <t>Statistics for startval comp</t>
  </si>
  <si>
    <t>Starting values</t>
  </si>
  <si>
    <t>k0</t>
  </si>
  <si>
    <t>k1</t>
  </si>
  <si>
    <t>beta</t>
  </si>
  <si>
    <t>Solution (estimated parameters)</t>
  </si>
  <si>
    <t>Share H type</t>
  </si>
  <si>
    <t>yellow = manually selected starting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</si>
</sst>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11" fontId="0" fillId="33" borderId="0" xfId="0" applyNumberFormat="1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L32" sqref="L32"/>
    </sheetView>
  </sheetViews>
  <sheetFormatPr defaultRowHeight="15" x14ac:dyDescent="0.25"/>
  <cols>
    <col min="9" max="9" width="12.5703125" customWidth="1"/>
    <col min="10" max="10" width="13.85546875" customWidth="1"/>
    <col min="14" max="14" width="12" bestFit="1" customWidth="1"/>
  </cols>
  <sheetData>
    <row r="1" spans="1:21" x14ac:dyDescent="0.25">
      <c r="A1" s="3" t="s">
        <v>10</v>
      </c>
      <c r="B1" s="3"/>
      <c r="C1" s="3"/>
      <c r="D1" s="3"/>
      <c r="E1" s="3"/>
      <c r="F1" s="3"/>
      <c r="G1" s="3"/>
      <c r="I1" s="3" t="s">
        <v>11</v>
      </c>
      <c r="J1" s="3"/>
      <c r="L1" s="3" t="s">
        <v>12</v>
      </c>
      <c r="M1" s="3"/>
      <c r="N1" s="3"/>
      <c r="O1" s="3"/>
      <c r="Q1" t="s">
        <v>16</v>
      </c>
      <c r="U1" t="s">
        <v>17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L2" t="s">
        <v>9</v>
      </c>
      <c r="M2" t="s">
        <v>13</v>
      </c>
      <c r="N2" t="s">
        <v>14</v>
      </c>
      <c r="O2" t="s">
        <v>15</v>
      </c>
      <c r="Q2" t="s">
        <v>9</v>
      </c>
      <c r="R2" t="s">
        <v>13</v>
      </c>
      <c r="S2" t="s">
        <v>14</v>
      </c>
      <c r="T2" t="s">
        <v>15</v>
      </c>
    </row>
    <row r="3" spans="1:21" x14ac:dyDescent="0.25">
      <c r="A3">
        <v>500000</v>
      </c>
      <c r="B3">
        <v>100000</v>
      </c>
      <c r="C3" s="1">
        <v>2.5000000000000001E-5</v>
      </c>
      <c r="D3">
        <v>0.71199999999999997</v>
      </c>
      <c r="E3">
        <v>1.4999999999999999E-2</v>
      </c>
      <c r="F3">
        <v>0.56999999999999995</v>
      </c>
      <c r="G3">
        <v>1000000</v>
      </c>
      <c r="I3" s="2">
        <f>(A3-B3)*C3*B3</f>
        <v>1000000</v>
      </c>
      <c r="J3" s="2">
        <f>I3/G3</f>
        <v>1</v>
      </c>
      <c r="K3" s="2"/>
      <c r="L3" s="2">
        <v>0.5</v>
      </c>
      <c r="M3" s="2">
        <v>50000</v>
      </c>
      <c r="N3">
        <f>10^10</f>
        <v>10000000000</v>
      </c>
      <c r="O3">
        <v>2000</v>
      </c>
      <c r="Q3" s="2">
        <v>0.31994128399999999</v>
      </c>
      <c r="R3" s="1">
        <v>51806.128900000003</v>
      </c>
      <c r="S3" s="1">
        <v>13447412000</v>
      </c>
      <c r="T3" s="1">
        <v>2802.3725100000001</v>
      </c>
      <c r="U3">
        <v>0.11014421377801099</v>
      </c>
    </row>
    <row r="4" spans="1:21" x14ac:dyDescent="0.25">
      <c r="A4">
        <f>0.5*A$3</f>
        <v>250000</v>
      </c>
      <c r="B4">
        <f t="shared" ref="B4:G29" si="0">B$3</f>
        <v>100000</v>
      </c>
      <c r="C4">
        <f t="shared" si="0"/>
        <v>2.5000000000000001E-5</v>
      </c>
      <c r="D4">
        <f t="shared" si="0"/>
        <v>0.71199999999999997</v>
      </c>
      <c r="E4">
        <f t="shared" si="0"/>
        <v>1.4999999999999999E-2</v>
      </c>
      <c r="F4">
        <f t="shared" si="0"/>
        <v>0.56999999999999995</v>
      </c>
      <c r="G4">
        <f t="shared" si="0"/>
        <v>1000000</v>
      </c>
      <c r="I4" s="2">
        <f t="shared" ref="I4:I5" si="1">(A4-B4)*C4*B4</f>
        <v>375000</v>
      </c>
      <c r="J4" s="2">
        <f t="shared" ref="J4:J5" si="2">I4/G4</f>
        <v>0.375</v>
      </c>
      <c r="K4" s="2"/>
      <c r="L4" s="2">
        <f>L$3</f>
        <v>0.5</v>
      </c>
      <c r="M4" s="2">
        <f>M$3</f>
        <v>50000</v>
      </c>
      <c r="N4">
        <f>$J4*N$3</f>
        <v>3750000000</v>
      </c>
      <c r="O4">
        <f>$J4*O$3</f>
        <v>750</v>
      </c>
      <c r="Q4" s="2">
        <v>0.32539639300000001</v>
      </c>
      <c r="R4" s="1">
        <v>46243.251400000001</v>
      </c>
      <c r="S4" s="1">
        <v>5239849240</v>
      </c>
      <c r="T4" s="1">
        <v>923.43140500000004</v>
      </c>
      <c r="U4">
        <v>0.115872493950051</v>
      </c>
    </row>
    <row r="5" spans="1:21" x14ac:dyDescent="0.25">
      <c r="A5">
        <f>2*A$3</f>
        <v>1000000</v>
      </c>
      <c r="B5">
        <f t="shared" si="0"/>
        <v>100000</v>
      </c>
      <c r="C5">
        <f t="shared" si="0"/>
        <v>2.5000000000000001E-5</v>
      </c>
      <c r="D5">
        <f t="shared" si="0"/>
        <v>0.71199999999999997</v>
      </c>
      <c r="E5">
        <f t="shared" si="0"/>
        <v>1.4999999999999999E-2</v>
      </c>
      <c r="F5">
        <f t="shared" si="0"/>
        <v>0.56999999999999995</v>
      </c>
      <c r="G5">
        <f t="shared" si="0"/>
        <v>1000000</v>
      </c>
      <c r="I5" s="2">
        <f t="shared" si="1"/>
        <v>2250000</v>
      </c>
      <c r="J5" s="2">
        <f t="shared" si="2"/>
        <v>2.25</v>
      </c>
      <c r="K5" s="2"/>
      <c r="L5" s="2">
        <f t="shared" ref="L5:M29" si="3">L$3</f>
        <v>0.5</v>
      </c>
      <c r="M5" s="2">
        <f t="shared" si="3"/>
        <v>50000</v>
      </c>
      <c r="N5">
        <f t="shared" ref="N5:O28" si="4">$J5*N$3</f>
        <v>22500000000</v>
      </c>
      <c r="O5">
        <f t="shared" si="4"/>
        <v>4500</v>
      </c>
      <c r="Q5" s="2">
        <v>0.31170177199999999</v>
      </c>
      <c r="R5" s="1">
        <v>64984.938099999999</v>
      </c>
      <c r="S5" s="1">
        <v>28626857300</v>
      </c>
      <c r="T5" s="1">
        <v>9431.5667099999991</v>
      </c>
      <c r="U5">
        <v>8.9405409010305095E-2</v>
      </c>
    </row>
    <row r="6" spans="1:21" x14ac:dyDescent="0.25">
      <c r="A6">
        <f t="shared" ref="A6:G22" si="5">A$3</f>
        <v>500000</v>
      </c>
      <c r="B6">
        <f>0.5*B$3</f>
        <v>50000</v>
      </c>
      <c r="C6">
        <f t="shared" si="0"/>
        <v>2.5000000000000001E-5</v>
      </c>
      <c r="D6">
        <f t="shared" si="0"/>
        <v>0.71199999999999997</v>
      </c>
      <c r="E6">
        <f t="shared" si="0"/>
        <v>1.4999999999999999E-2</v>
      </c>
      <c r="F6">
        <f t="shared" si="0"/>
        <v>0.56999999999999995</v>
      </c>
      <c r="G6">
        <f t="shared" si="0"/>
        <v>1000000</v>
      </c>
      <c r="I6" s="2">
        <f t="shared" ref="I6:I28" si="6">(A6-B6)*C6*B6</f>
        <v>562500</v>
      </c>
      <c r="J6" s="2">
        <f t="shared" ref="J6:J28" si="7">I6/G6</f>
        <v>0.5625</v>
      </c>
      <c r="K6" s="2"/>
      <c r="L6" s="2">
        <f t="shared" si="3"/>
        <v>0.5</v>
      </c>
      <c r="M6" s="2">
        <f t="shared" si="3"/>
        <v>50000</v>
      </c>
      <c r="N6">
        <f t="shared" si="4"/>
        <v>5625000000</v>
      </c>
      <c r="O6">
        <f t="shared" si="4"/>
        <v>1125</v>
      </c>
      <c r="Q6" s="2">
        <v>0.324619828</v>
      </c>
      <c r="R6" s="1">
        <v>46276.619200000001</v>
      </c>
      <c r="S6" s="1">
        <v>7800762130</v>
      </c>
      <c r="T6" s="1">
        <v>1433.2946300000001</v>
      </c>
      <c r="U6">
        <v>0.11291934221189601</v>
      </c>
    </row>
    <row r="7" spans="1:21" x14ac:dyDescent="0.25">
      <c r="A7">
        <f t="shared" si="5"/>
        <v>500000</v>
      </c>
      <c r="B7">
        <f>2*B$3</f>
        <v>200000</v>
      </c>
      <c r="C7">
        <f t="shared" si="0"/>
        <v>2.5000000000000001E-5</v>
      </c>
      <c r="D7">
        <f t="shared" si="0"/>
        <v>0.71199999999999997</v>
      </c>
      <c r="E7">
        <f t="shared" si="0"/>
        <v>1.4999999999999999E-2</v>
      </c>
      <c r="F7">
        <f t="shared" si="0"/>
        <v>0.56999999999999995</v>
      </c>
      <c r="G7">
        <f t="shared" si="0"/>
        <v>1000000</v>
      </c>
      <c r="I7" s="2">
        <f t="shared" si="6"/>
        <v>1500000</v>
      </c>
      <c r="J7" s="2">
        <f t="shared" si="7"/>
        <v>1.5</v>
      </c>
      <c r="K7" s="2"/>
      <c r="L7" s="2">
        <f t="shared" si="3"/>
        <v>0.5</v>
      </c>
      <c r="M7" s="2">
        <f t="shared" si="3"/>
        <v>50000</v>
      </c>
      <c r="N7">
        <f t="shared" si="4"/>
        <v>15000000000</v>
      </c>
      <c r="O7">
        <f t="shared" si="4"/>
        <v>3000</v>
      </c>
      <c r="Q7" s="2">
        <v>0.31892846400000002</v>
      </c>
      <c r="R7" s="1">
        <v>51675.725899999998</v>
      </c>
      <c r="S7" s="1">
        <v>20012207800</v>
      </c>
      <c r="T7" s="1">
        <v>4786.2320799999998</v>
      </c>
      <c r="U7">
        <v>0.10070200547870201</v>
      </c>
    </row>
    <row r="8" spans="1:21" x14ac:dyDescent="0.25">
      <c r="A8">
        <f>0.1*A$3</f>
        <v>50000</v>
      </c>
      <c r="B8">
        <f>0.1*B$3</f>
        <v>10000</v>
      </c>
      <c r="C8">
        <f t="shared" si="0"/>
        <v>2.5000000000000001E-5</v>
      </c>
      <c r="D8">
        <f t="shared" si="0"/>
        <v>0.71199999999999997</v>
      </c>
      <c r="E8">
        <f t="shared" si="0"/>
        <v>1.4999999999999999E-2</v>
      </c>
      <c r="F8">
        <f t="shared" si="0"/>
        <v>0.56999999999999995</v>
      </c>
      <c r="G8">
        <f t="shared" si="0"/>
        <v>1000000</v>
      </c>
      <c r="I8" s="2">
        <f t="shared" si="6"/>
        <v>10000</v>
      </c>
      <c r="J8" s="2">
        <f t="shared" si="7"/>
        <v>0.01</v>
      </c>
      <c r="K8" s="2"/>
      <c r="L8" s="2">
        <f t="shared" si="3"/>
        <v>0.5</v>
      </c>
      <c r="M8" s="2">
        <f t="shared" si="3"/>
        <v>50000</v>
      </c>
      <c r="N8">
        <f t="shared" si="4"/>
        <v>100000000</v>
      </c>
      <c r="O8">
        <f t="shared" si="4"/>
        <v>20</v>
      </c>
      <c r="Q8" s="2"/>
    </row>
    <row r="9" spans="1:21" x14ac:dyDescent="0.25">
      <c r="A9">
        <f t="shared" si="5"/>
        <v>500000</v>
      </c>
      <c r="B9">
        <f t="shared" si="0"/>
        <v>100000</v>
      </c>
      <c r="C9" s="1">
        <f>10*C$3</f>
        <v>2.5000000000000001E-4</v>
      </c>
      <c r="D9">
        <f t="shared" si="0"/>
        <v>0.71199999999999997</v>
      </c>
      <c r="E9">
        <f t="shared" si="0"/>
        <v>1.4999999999999999E-2</v>
      </c>
      <c r="F9">
        <f t="shared" si="0"/>
        <v>0.56999999999999995</v>
      </c>
      <c r="G9">
        <f t="shared" si="0"/>
        <v>1000000</v>
      </c>
      <c r="I9" s="2">
        <f t="shared" si="6"/>
        <v>10000000</v>
      </c>
      <c r="J9" s="2">
        <f t="shared" si="7"/>
        <v>10</v>
      </c>
      <c r="K9" s="2"/>
      <c r="L9" s="2">
        <f t="shared" si="3"/>
        <v>0.5</v>
      </c>
      <c r="M9" s="2">
        <f t="shared" si="3"/>
        <v>50000</v>
      </c>
      <c r="N9">
        <f t="shared" si="4"/>
        <v>100000000000</v>
      </c>
      <c r="O9">
        <f t="shared" si="4"/>
        <v>20000</v>
      </c>
      <c r="Q9" s="2"/>
    </row>
    <row r="10" spans="1:21" x14ac:dyDescent="0.25">
      <c r="A10">
        <f t="shared" si="5"/>
        <v>500000</v>
      </c>
      <c r="B10">
        <f t="shared" si="0"/>
        <v>100000</v>
      </c>
      <c r="C10" s="1">
        <f>0.1*C$3</f>
        <v>2.5000000000000002E-6</v>
      </c>
      <c r="D10">
        <f t="shared" si="0"/>
        <v>0.71199999999999997</v>
      </c>
      <c r="E10">
        <f t="shared" si="0"/>
        <v>1.4999999999999999E-2</v>
      </c>
      <c r="F10">
        <f t="shared" si="0"/>
        <v>0.56999999999999995</v>
      </c>
      <c r="G10">
        <f t="shared" si="0"/>
        <v>1000000</v>
      </c>
      <c r="I10" s="2">
        <f t="shared" si="6"/>
        <v>100000</v>
      </c>
      <c r="J10" s="2">
        <f t="shared" si="7"/>
        <v>0.1</v>
      </c>
      <c r="K10" s="2"/>
      <c r="L10" s="2">
        <f t="shared" si="3"/>
        <v>0.5</v>
      </c>
      <c r="M10" s="2">
        <f t="shared" si="3"/>
        <v>50000</v>
      </c>
      <c r="N10">
        <f t="shared" si="4"/>
        <v>1000000000</v>
      </c>
      <c r="O10">
        <f t="shared" si="4"/>
        <v>200</v>
      </c>
      <c r="Q10" s="2"/>
    </row>
    <row r="11" spans="1:21" x14ac:dyDescent="0.25">
      <c r="A11">
        <f t="shared" si="5"/>
        <v>500000</v>
      </c>
      <c r="B11">
        <f t="shared" si="0"/>
        <v>100000</v>
      </c>
      <c r="C11">
        <f t="shared" si="0"/>
        <v>2.5000000000000001E-5</v>
      </c>
      <c r="D11">
        <v>0.5</v>
      </c>
      <c r="E11">
        <f t="shared" si="0"/>
        <v>1.4999999999999999E-2</v>
      </c>
      <c r="F11">
        <f t="shared" si="0"/>
        <v>0.56999999999999995</v>
      </c>
      <c r="G11">
        <f t="shared" si="0"/>
        <v>1000000</v>
      </c>
      <c r="I11" s="2">
        <f t="shared" si="6"/>
        <v>1000000</v>
      </c>
      <c r="J11" s="2">
        <f t="shared" si="7"/>
        <v>1</v>
      </c>
      <c r="K11" s="2"/>
      <c r="L11" s="2">
        <f t="shared" si="3"/>
        <v>0.5</v>
      </c>
      <c r="M11" s="2">
        <f t="shared" si="3"/>
        <v>50000</v>
      </c>
      <c r="N11">
        <f t="shared" si="4"/>
        <v>10000000000</v>
      </c>
      <c r="O11">
        <f t="shared" si="4"/>
        <v>2000</v>
      </c>
      <c r="Q11" s="2"/>
    </row>
    <row r="12" spans="1:21" x14ac:dyDescent="0.25">
      <c r="A12">
        <f t="shared" si="5"/>
        <v>500000</v>
      </c>
      <c r="B12">
        <f t="shared" si="0"/>
        <v>100000</v>
      </c>
      <c r="C12">
        <f t="shared" si="0"/>
        <v>2.5000000000000001E-5</v>
      </c>
      <c r="D12">
        <v>0.6</v>
      </c>
      <c r="E12">
        <f t="shared" si="0"/>
        <v>1.4999999999999999E-2</v>
      </c>
      <c r="F12">
        <f t="shared" si="0"/>
        <v>0.56999999999999995</v>
      </c>
      <c r="G12">
        <f t="shared" si="0"/>
        <v>1000000</v>
      </c>
      <c r="I12" s="2">
        <f t="shared" si="6"/>
        <v>1000000</v>
      </c>
      <c r="J12" s="2">
        <f t="shared" si="7"/>
        <v>1</v>
      </c>
      <c r="K12" s="2"/>
      <c r="L12" s="2">
        <f t="shared" si="3"/>
        <v>0.5</v>
      </c>
      <c r="M12" s="2">
        <f t="shared" si="3"/>
        <v>50000</v>
      </c>
      <c r="N12">
        <f t="shared" si="4"/>
        <v>10000000000</v>
      </c>
      <c r="O12">
        <f t="shared" si="4"/>
        <v>2000</v>
      </c>
      <c r="Q12" s="2"/>
    </row>
    <row r="13" spans="1:21" x14ac:dyDescent="0.25">
      <c r="A13">
        <f t="shared" si="5"/>
        <v>500000</v>
      </c>
      <c r="B13">
        <f t="shared" si="0"/>
        <v>100000</v>
      </c>
      <c r="C13">
        <f t="shared" si="0"/>
        <v>2.5000000000000001E-5</v>
      </c>
      <c r="D13">
        <v>0.8</v>
      </c>
      <c r="E13">
        <f t="shared" si="0"/>
        <v>1.4999999999999999E-2</v>
      </c>
      <c r="F13">
        <f t="shared" si="0"/>
        <v>0.56999999999999995</v>
      </c>
      <c r="G13">
        <f t="shared" si="0"/>
        <v>1000000</v>
      </c>
      <c r="I13" s="2">
        <f t="shared" si="6"/>
        <v>1000000</v>
      </c>
      <c r="J13" s="2">
        <f t="shared" si="7"/>
        <v>1</v>
      </c>
      <c r="K13" s="2"/>
      <c r="L13" s="2">
        <f t="shared" si="3"/>
        <v>0.5</v>
      </c>
      <c r="M13" s="2">
        <f t="shared" si="3"/>
        <v>50000</v>
      </c>
      <c r="N13">
        <f t="shared" si="4"/>
        <v>10000000000</v>
      </c>
      <c r="O13">
        <f t="shared" si="4"/>
        <v>2000</v>
      </c>
      <c r="Q13" s="2"/>
    </row>
    <row r="14" spans="1:21" x14ac:dyDescent="0.25">
      <c r="A14">
        <f t="shared" si="5"/>
        <v>500000</v>
      </c>
      <c r="B14">
        <f t="shared" si="0"/>
        <v>100000</v>
      </c>
      <c r="C14">
        <f t="shared" si="0"/>
        <v>2.5000000000000001E-5</v>
      </c>
      <c r="D14">
        <v>0.9</v>
      </c>
      <c r="E14">
        <f t="shared" si="0"/>
        <v>1.4999999999999999E-2</v>
      </c>
      <c r="F14">
        <f t="shared" si="0"/>
        <v>0.56999999999999995</v>
      </c>
      <c r="G14">
        <f t="shared" si="0"/>
        <v>1000000</v>
      </c>
      <c r="I14" s="2">
        <f t="shared" si="6"/>
        <v>1000000</v>
      </c>
      <c r="J14" s="2">
        <f t="shared" si="7"/>
        <v>1</v>
      </c>
      <c r="K14" s="2"/>
      <c r="L14" s="2">
        <f t="shared" si="3"/>
        <v>0.5</v>
      </c>
      <c r="M14" s="2">
        <f t="shared" si="3"/>
        <v>50000</v>
      </c>
      <c r="N14">
        <f t="shared" si="4"/>
        <v>10000000000</v>
      </c>
      <c r="O14">
        <f t="shared" si="4"/>
        <v>2000</v>
      </c>
      <c r="Q14" s="2"/>
    </row>
    <row r="15" spans="1:21" x14ac:dyDescent="0.25">
      <c r="A15">
        <f t="shared" si="5"/>
        <v>500000</v>
      </c>
      <c r="B15">
        <f t="shared" si="0"/>
        <v>100000</v>
      </c>
      <c r="C15">
        <f t="shared" si="0"/>
        <v>2.5000000000000001E-5</v>
      </c>
      <c r="D15">
        <f t="shared" si="0"/>
        <v>0.71199999999999997</v>
      </c>
      <c r="E15">
        <f>5*E$3</f>
        <v>7.4999999999999997E-2</v>
      </c>
      <c r="F15">
        <f t="shared" si="0"/>
        <v>0.56999999999999995</v>
      </c>
      <c r="G15">
        <f t="shared" si="0"/>
        <v>1000000</v>
      </c>
      <c r="I15" s="2">
        <f t="shared" si="6"/>
        <v>1000000</v>
      </c>
      <c r="J15" s="2">
        <f t="shared" si="7"/>
        <v>1</v>
      </c>
      <c r="K15" s="2"/>
      <c r="L15" s="2">
        <f t="shared" si="3"/>
        <v>0.5</v>
      </c>
      <c r="M15" s="2">
        <f t="shared" si="3"/>
        <v>50000</v>
      </c>
      <c r="N15">
        <f t="shared" si="4"/>
        <v>10000000000</v>
      </c>
      <c r="O15">
        <f t="shared" si="4"/>
        <v>2000</v>
      </c>
      <c r="Q15" s="2"/>
    </row>
    <row r="16" spans="1:21" x14ac:dyDescent="0.25">
      <c r="A16">
        <f t="shared" si="5"/>
        <v>500000</v>
      </c>
      <c r="B16">
        <f t="shared" si="0"/>
        <v>100000</v>
      </c>
      <c r="C16">
        <f t="shared" si="0"/>
        <v>2.5000000000000001E-5</v>
      </c>
      <c r="D16">
        <f t="shared" si="0"/>
        <v>0.71199999999999997</v>
      </c>
      <c r="E16">
        <f>2*E$3</f>
        <v>0.03</v>
      </c>
      <c r="F16">
        <f t="shared" si="0"/>
        <v>0.56999999999999995</v>
      </c>
      <c r="G16">
        <f t="shared" si="0"/>
        <v>1000000</v>
      </c>
      <c r="I16" s="2">
        <f t="shared" si="6"/>
        <v>1000000</v>
      </c>
      <c r="J16" s="2">
        <f t="shared" si="7"/>
        <v>1</v>
      </c>
      <c r="K16" s="2"/>
      <c r="L16" s="2">
        <f t="shared" si="3"/>
        <v>0.5</v>
      </c>
      <c r="M16" s="2">
        <f t="shared" si="3"/>
        <v>50000</v>
      </c>
      <c r="N16">
        <f t="shared" si="4"/>
        <v>10000000000</v>
      </c>
      <c r="O16">
        <f t="shared" si="4"/>
        <v>2000</v>
      </c>
      <c r="Q16" s="2"/>
    </row>
    <row r="17" spans="1:21" x14ac:dyDescent="0.25">
      <c r="A17">
        <f t="shared" si="5"/>
        <v>500000</v>
      </c>
      <c r="B17">
        <f t="shared" si="5"/>
        <v>100000</v>
      </c>
      <c r="C17">
        <f t="shared" si="5"/>
        <v>2.5000000000000001E-5</v>
      </c>
      <c r="D17">
        <f t="shared" si="5"/>
        <v>0.71199999999999997</v>
      </c>
      <c r="E17">
        <f>0.5*E$3</f>
        <v>7.4999999999999997E-3</v>
      </c>
      <c r="F17">
        <f t="shared" si="5"/>
        <v>0.56999999999999995</v>
      </c>
      <c r="G17">
        <f t="shared" si="5"/>
        <v>1000000</v>
      </c>
      <c r="I17" s="2">
        <f t="shared" si="6"/>
        <v>1000000</v>
      </c>
      <c r="J17" s="2">
        <f t="shared" si="7"/>
        <v>1</v>
      </c>
      <c r="K17" s="2"/>
      <c r="L17" s="2">
        <f t="shared" si="3"/>
        <v>0.5</v>
      </c>
      <c r="M17" s="2">
        <f t="shared" si="3"/>
        <v>50000</v>
      </c>
      <c r="N17">
        <f t="shared" si="4"/>
        <v>10000000000</v>
      </c>
      <c r="O17">
        <f t="shared" si="4"/>
        <v>2000</v>
      </c>
      <c r="Q17" s="2"/>
    </row>
    <row r="18" spans="1:21" x14ac:dyDescent="0.25">
      <c r="A18">
        <f t="shared" si="5"/>
        <v>500000</v>
      </c>
      <c r="B18">
        <f t="shared" si="5"/>
        <v>100000</v>
      </c>
      <c r="C18">
        <f t="shared" si="5"/>
        <v>2.5000000000000001E-5</v>
      </c>
      <c r="D18">
        <f t="shared" si="5"/>
        <v>0.71199999999999997</v>
      </c>
      <c r="E18">
        <f>0.2*E$3</f>
        <v>3.0000000000000001E-3</v>
      </c>
      <c r="F18">
        <f t="shared" si="5"/>
        <v>0.56999999999999995</v>
      </c>
      <c r="G18">
        <f t="shared" si="5"/>
        <v>1000000</v>
      </c>
      <c r="I18" s="2">
        <f t="shared" si="6"/>
        <v>1000000</v>
      </c>
      <c r="J18" s="2">
        <f t="shared" si="7"/>
        <v>1</v>
      </c>
      <c r="K18" s="2"/>
      <c r="L18" s="2">
        <f t="shared" si="3"/>
        <v>0.5</v>
      </c>
      <c r="M18" s="2">
        <f t="shared" si="3"/>
        <v>50000</v>
      </c>
      <c r="N18">
        <f t="shared" si="4"/>
        <v>10000000000</v>
      </c>
      <c r="O18">
        <f t="shared" si="4"/>
        <v>2000</v>
      </c>
      <c r="Q18" s="2"/>
    </row>
    <row r="19" spans="1:21" x14ac:dyDescent="0.25">
      <c r="A19">
        <f t="shared" si="5"/>
        <v>500000</v>
      </c>
      <c r="B19">
        <f t="shared" si="5"/>
        <v>100000</v>
      </c>
      <c r="C19">
        <f t="shared" si="5"/>
        <v>2.5000000000000001E-5</v>
      </c>
      <c r="D19">
        <f t="shared" si="5"/>
        <v>0.71199999999999997</v>
      </c>
      <c r="E19">
        <f t="shared" si="5"/>
        <v>1.4999999999999999E-2</v>
      </c>
      <c r="F19">
        <v>0.3</v>
      </c>
      <c r="G19">
        <f t="shared" si="5"/>
        <v>1000000</v>
      </c>
      <c r="I19" s="2">
        <f t="shared" si="6"/>
        <v>1000000</v>
      </c>
      <c r="J19" s="2">
        <f t="shared" si="7"/>
        <v>1</v>
      </c>
      <c r="K19" s="2"/>
      <c r="L19" s="2">
        <f t="shared" si="3"/>
        <v>0.5</v>
      </c>
      <c r="M19" s="2">
        <f t="shared" si="3"/>
        <v>50000</v>
      </c>
      <c r="N19">
        <f t="shared" si="4"/>
        <v>10000000000</v>
      </c>
      <c r="O19">
        <f t="shared" si="4"/>
        <v>2000</v>
      </c>
      <c r="Q19" s="2"/>
    </row>
    <row r="20" spans="1:21" x14ac:dyDescent="0.25">
      <c r="A20">
        <f t="shared" si="5"/>
        <v>500000</v>
      </c>
      <c r="B20">
        <f t="shared" si="5"/>
        <v>100000</v>
      </c>
      <c r="C20">
        <f t="shared" si="5"/>
        <v>2.5000000000000001E-5</v>
      </c>
      <c r="D20">
        <f t="shared" si="5"/>
        <v>0.71199999999999997</v>
      </c>
      <c r="E20">
        <f t="shared" si="5"/>
        <v>1.4999999999999999E-2</v>
      </c>
      <c r="F20">
        <v>0.4</v>
      </c>
      <c r="G20">
        <f t="shared" si="5"/>
        <v>1000000</v>
      </c>
      <c r="I20" s="2">
        <f t="shared" si="6"/>
        <v>1000000</v>
      </c>
      <c r="J20" s="2">
        <f t="shared" si="7"/>
        <v>1</v>
      </c>
      <c r="K20" s="2"/>
      <c r="L20" s="2">
        <f t="shared" si="3"/>
        <v>0.5</v>
      </c>
      <c r="M20" s="2">
        <f t="shared" si="3"/>
        <v>50000</v>
      </c>
      <c r="N20">
        <f t="shared" si="4"/>
        <v>10000000000</v>
      </c>
      <c r="O20">
        <f t="shared" si="4"/>
        <v>2000</v>
      </c>
      <c r="Q20" s="2"/>
    </row>
    <row r="21" spans="1:21" x14ac:dyDescent="0.25">
      <c r="A21">
        <f t="shared" si="5"/>
        <v>500000</v>
      </c>
      <c r="B21">
        <f t="shared" si="5"/>
        <v>100000</v>
      </c>
      <c r="C21">
        <f t="shared" si="5"/>
        <v>2.5000000000000001E-5</v>
      </c>
      <c r="D21">
        <f t="shared" si="5"/>
        <v>0.71199999999999997</v>
      </c>
      <c r="E21">
        <f t="shared" si="5"/>
        <v>1.4999999999999999E-2</v>
      </c>
      <c r="F21">
        <v>0.5</v>
      </c>
      <c r="G21">
        <f t="shared" si="5"/>
        <v>1000000</v>
      </c>
      <c r="I21" s="2">
        <f t="shared" si="6"/>
        <v>1000000</v>
      </c>
      <c r="J21" s="2">
        <f t="shared" si="7"/>
        <v>1</v>
      </c>
      <c r="K21" s="2"/>
      <c r="L21" s="2">
        <f t="shared" si="3"/>
        <v>0.5</v>
      </c>
      <c r="M21" s="2">
        <f t="shared" si="3"/>
        <v>50000</v>
      </c>
      <c r="N21">
        <f t="shared" si="4"/>
        <v>10000000000</v>
      </c>
      <c r="O21">
        <f t="shared" si="4"/>
        <v>2000</v>
      </c>
      <c r="Q21" s="2"/>
    </row>
    <row r="22" spans="1:21" x14ac:dyDescent="0.25">
      <c r="A22">
        <f t="shared" si="5"/>
        <v>500000</v>
      </c>
      <c r="B22">
        <f t="shared" si="5"/>
        <v>100000</v>
      </c>
      <c r="C22">
        <f t="shared" si="5"/>
        <v>2.5000000000000001E-5</v>
      </c>
      <c r="D22">
        <f t="shared" si="5"/>
        <v>0.71199999999999997</v>
      </c>
      <c r="E22">
        <f t="shared" si="5"/>
        <v>1.4999999999999999E-2</v>
      </c>
      <c r="F22">
        <v>0.7</v>
      </c>
      <c r="G22">
        <f t="shared" si="5"/>
        <v>1000000</v>
      </c>
      <c r="I22" s="2">
        <f t="shared" si="6"/>
        <v>1000000</v>
      </c>
      <c r="J22" s="2">
        <f t="shared" si="7"/>
        <v>1</v>
      </c>
      <c r="K22" s="2"/>
      <c r="L22" s="2">
        <f t="shared" si="3"/>
        <v>0.5</v>
      </c>
      <c r="M22" s="2">
        <f t="shared" si="3"/>
        <v>50000</v>
      </c>
      <c r="N22">
        <f t="shared" si="4"/>
        <v>10000000000</v>
      </c>
      <c r="O22">
        <f t="shared" si="4"/>
        <v>2000</v>
      </c>
      <c r="Q22" s="2"/>
    </row>
    <row r="23" spans="1:21" x14ac:dyDescent="0.25">
      <c r="A23">
        <f t="shared" ref="A23:G28" si="8">A$3</f>
        <v>500000</v>
      </c>
      <c r="B23">
        <f t="shared" si="8"/>
        <v>100000</v>
      </c>
      <c r="C23">
        <f t="shared" si="8"/>
        <v>2.5000000000000001E-5</v>
      </c>
      <c r="D23">
        <f t="shared" si="8"/>
        <v>0.71199999999999997</v>
      </c>
      <c r="E23">
        <f t="shared" si="8"/>
        <v>1.4999999999999999E-2</v>
      </c>
      <c r="F23">
        <v>0.8</v>
      </c>
      <c r="G23">
        <f t="shared" si="8"/>
        <v>1000000</v>
      </c>
      <c r="I23" s="2">
        <f t="shared" si="6"/>
        <v>1000000</v>
      </c>
      <c r="J23" s="2">
        <f t="shared" si="7"/>
        <v>1</v>
      </c>
      <c r="K23" s="2"/>
      <c r="L23" s="2">
        <f t="shared" si="3"/>
        <v>0.5</v>
      </c>
      <c r="M23" s="2">
        <f t="shared" si="3"/>
        <v>50000</v>
      </c>
      <c r="N23">
        <f t="shared" si="4"/>
        <v>10000000000</v>
      </c>
      <c r="O23">
        <f t="shared" si="4"/>
        <v>2000</v>
      </c>
      <c r="Q23" s="2"/>
    </row>
    <row r="24" spans="1:21" x14ac:dyDescent="0.25">
      <c r="A24">
        <f t="shared" si="8"/>
        <v>500000</v>
      </c>
      <c r="B24">
        <f t="shared" si="8"/>
        <v>100000</v>
      </c>
      <c r="C24">
        <f t="shared" si="8"/>
        <v>2.5000000000000001E-5</v>
      </c>
      <c r="D24">
        <f t="shared" si="8"/>
        <v>0.71199999999999997</v>
      </c>
      <c r="E24">
        <f t="shared" si="8"/>
        <v>1.4999999999999999E-2</v>
      </c>
      <c r="F24">
        <f t="shared" si="8"/>
        <v>0.56999999999999995</v>
      </c>
      <c r="G24">
        <f>0.1*G$3</f>
        <v>100000</v>
      </c>
      <c r="I24" s="2">
        <f t="shared" si="6"/>
        <v>1000000</v>
      </c>
      <c r="J24" s="2">
        <f t="shared" si="7"/>
        <v>10</v>
      </c>
      <c r="K24" s="2"/>
      <c r="L24" s="2">
        <f t="shared" si="3"/>
        <v>0.5</v>
      </c>
      <c r="M24" s="2">
        <f t="shared" si="3"/>
        <v>50000</v>
      </c>
      <c r="N24">
        <f t="shared" si="4"/>
        <v>100000000000</v>
      </c>
      <c r="O24">
        <f t="shared" si="4"/>
        <v>20000</v>
      </c>
      <c r="Q24" s="2"/>
    </row>
    <row r="25" spans="1:21" x14ac:dyDescent="0.25">
      <c r="A25">
        <f t="shared" si="8"/>
        <v>500000</v>
      </c>
      <c r="B25">
        <f t="shared" si="8"/>
        <v>100000</v>
      </c>
      <c r="C25">
        <f t="shared" si="8"/>
        <v>2.5000000000000001E-5</v>
      </c>
      <c r="D25">
        <f t="shared" si="8"/>
        <v>0.71199999999999997</v>
      </c>
      <c r="E25">
        <f t="shared" si="8"/>
        <v>1.4999999999999999E-2</v>
      </c>
      <c r="F25">
        <f t="shared" si="8"/>
        <v>0.56999999999999995</v>
      </c>
      <c r="G25">
        <f>0.5*G$3</f>
        <v>500000</v>
      </c>
      <c r="I25" s="2">
        <f t="shared" si="6"/>
        <v>1000000</v>
      </c>
      <c r="J25" s="2">
        <f t="shared" si="7"/>
        <v>2</v>
      </c>
      <c r="K25" s="2"/>
      <c r="L25" s="2">
        <f t="shared" si="3"/>
        <v>0.5</v>
      </c>
      <c r="M25" s="2">
        <f t="shared" si="3"/>
        <v>50000</v>
      </c>
      <c r="N25">
        <f t="shared" si="4"/>
        <v>20000000000</v>
      </c>
      <c r="O25">
        <f t="shared" si="4"/>
        <v>4000</v>
      </c>
      <c r="Q25" s="2"/>
    </row>
    <row r="26" spans="1:21" x14ac:dyDescent="0.25">
      <c r="A26">
        <f t="shared" si="8"/>
        <v>500000</v>
      </c>
      <c r="B26">
        <f t="shared" si="8"/>
        <v>100000</v>
      </c>
      <c r="C26">
        <f t="shared" si="8"/>
        <v>2.5000000000000001E-5</v>
      </c>
      <c r="D26">
        <f t="shared" si="8"/>
        <v>0.71199999999999997</v>
      </c>
      <c r="E26">
        <f t="shared" si="8"/>
        <v>1.4999999999999999E-2</v>
      </c>
      <c r="F26">
        <f t="shared" si="8"/>
        <v>0.56999999999999995</v>
      </c>
      <c r="G26">
        <f>2*G$3</f>
        <v>2000000</v>
      </c>
      <c r="I26" s="2">
        <f t="shared" si="6"/>
        <v>1000000</v>
      </c>
      <c r="J26" s="2">
        <f t="shared" si="7"/>
        <v>0.5</v>
      </c>
      <c r="K26" s="2"/>
      <c r="L26" s="2">
        <f t="shared" si="3"/>
        <v>0.5</v>
      </c>
      <c r="M26" s="2">
        <f t="shared" si="3"/>
        <v>50000</v>
      </c>
      <c r="N26">
        <f t="shared" si="4"/>
        <v>5000000000</v>
      </c>
      <c r="O26">
        <f t="shared" si="4"/>
        <v>1000</v>
      </c>
      <c r="Q26" s="2"/>
    </row>
    <row r="27" spans="1:21" x14ac:dyDescent="0.25">
      <c r="A27">
        <f t="shared" si="8"/>
        <v>500000</v>
      </c>
      <c r="B27">
        <f t="shared" si="8"/>
        <v>100000</v>
      </c>
      <c r="C27">
        <f t="shared" si="8"/>
        <v>2.5000000000000001E-5</v>
      </c>
      <c r="D27">
        <f t="shared" si="8"/>
        <v>0.71199999999999997</v>
      </c>
      <c r="E27">
        <f t="shared" si="8"/>
        <v>1.4999999999999999E-2</v>
      </c>
      <c r="F27">
        <f t="shared" si="8"/>
        <v>0.56999999999999995</v>
      </c>
      <c r="G27">
        <f>5*G$3</f>
        <v>5000000</v>
      </c>
      <c r="I27" s="2">
        <f t="shared" si="6"/>
        <v>1000000</v>
      </c>
      <c r="J27" s="2">
        <f t="shared" si="7"/>
        <v>0.2</v>
      </c>
      <c r="K27" s="2"/>
      <c r="L27" s="2">
        <f t="shared" si="3"/>
        <v>0.5</v>
      </c>
      <c r="M27" s="2">
        <f t="shared" si="3"/>
        <v>50000</v>
      </c>
      <c r="N27">
        <f t="shared" si="4"/>
        <v>2000000000</v>
      </c>
      <c r="O27">
        <f t="shared" si="4"/>
        <v>400</v>
      </c>
      <c r="Q27" s="2"/>
    </row>
    <row r="28" spans="1:21" x14ac:dyDescent="0.25">
      <c r="A28">
        <f t="shared" si="8"/>
        <v>500000</v>
      </c>
      <c r="B28">
        <f t="shared" si="8"/>
        <v>100000</v>
      </c>
      <c r="C28">
        <f t="shared" si="8"/>
        <v>2.5000000000000001E-5</v>
      </c>
      <c r="D28">
        <f t="shared" si="8"/>
        <v>0.71199999999999997</v>
      </c>
      <c r="E28">
        <f t="shared" si="8"/>
        <v>1.4999999999999999E-2</v>
      </c>
      <c r="F28">
        <f t="shared" si="8"/>
        <v>0.56999999999999995</v>
      </c>
      <c r="G28">
        <f>10*G$3</f>
        <v>10000000</v>
      </c>
      <c r="I28" s="2">
        <f t="shared" si="6"/>
        <v>1000000</v>
      </c>
      <c r="J28" s="2">
        <f t="shared" si="7"/>
        <v>0.1</v>
      </c>
      <c r="K28" s="2"/>
      <c r="L28" s="2">
        <f t="shared" si="3"/>
        <v>0.5</v>
      </c>
      <c r="M28" s="2">
        <f t="shared" si="3"/>
        <v>50000</v>
      </c>
      <c r="N28">
        <f t="shared" si="4"/>
        <v>1000000000</v>
      </c>
      <c r="O28">
        <f t="shared" si="4"/>
        <v>200</v>
      </c>
      <c r="Q28" s="2"/>
    </row>
    <row r="29" spans="1:21" s="4" customFormat="1" x14ac:dyDescent="0.25">
      <c r="A29" s="4">
        <f>0.01*A$3</f>
        <v>5000</v>
      </c>
      <c r="B29" s="4">
        <f>0.01*B$3</f>
        <v>1000</v>
      </c>
      <c r="C29" s="5">
        <f>100*C$3</f>
        <v>2.5000000000000001E-3</v>
      </c>
      <c r="D29" s="4">
        <f t="shared" si="0"/>
        <v>0.71199999999999997</v>
      </c>
      <c r="E29" s="4">
        <f t="shared" si="0"/>
        <v>1.4999999999999999E-2</v>
      </c>
      <c r="F29" s="4">
        <f t="shared" si="0"/>
        <v>0.56999999999999995</v>
      </c>
      <c r="G29" s="4">
        <f t="shared" si="0"/>
        <v>1000000</v>
      </c>
      <c r="I29" s="6">
        <f>(A29-B29)*C29*B29</f>
        <v>10000</v>
      </c>
      <c r="J29" s="6">
        <f>I29/G29</f>
        <v>0.01</v>
      </c>
      <c r="K29" s="6"/>
      <c r="L29" s="6">
        <v>0.3</v>
      </c>
      <c r="M29" s="6">
        <f t="shared" si="3"/>
        <v>50000</v>
      </c>
      <c r="N29" s="4">
        <f>1.5*1000000</f>
        <v>1500000</v>
      </c>
      <c r="O29" s="4">
        <v>0.2</v>
      </c>
      <c r="Q29" s="2">
        <v>0.23611072599999999</v>
      </c>
      <c r="R29" s="1">
        <v>189985.405</v>
      </c>
      <c r="S29" s="1">
        <v>1025901</v>
      </c>
      <c r="T29" s="1">
        <v>5.94089467E-2</v>
      </c>
      <c r="U29">
        <v>5.2925334044951297E-2</v>
      </c>
    </row>
    <row r="31" spans="1:21" x14ac:dyDescent="0.25">
      <c r="L31" t="s">
        <v>18</v>
      </c>
    </row>
  </sheetData>
  <mergeCells count="3">
    <mergeCell ref="A1:G1"/>
    <mergeCell ref="I1:J1"/>
    <mergeCell ref="L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E1" sqref="E1"/>
    </sheetView>
  </sheetViews>
  <sheetFormatPr defaultRowHeight="15" x14ac:dyDescent="0.25"/>
  <cols>
    <col min="3" max="3" width="12" bestFit="1" customWidth="1"/>
  </cols>
  <sheetData>
    <row r="1" spans="1:4" x14ac:dyDescent="0.25">
      <c r="A1">
        <v>0.5</v>
      </c>
      <c r="B1">
        <v>0</v>
      </c>
      <c r="C1">
        <f>10^10</f>
        <v>10000000000</v>
      </c>
      <c r="D1">
        <v>2000</v>
      </c>
    </row>
    <row r="2" spans="1:4" x14ac:dyDescent="0.25">
      <c r="A2">
        <f>A$1</f>
        <v>0.5</v>
      </c>
      <c r="B2">
        <f t="shared" ref="B2:D17" si="0">B$1</f>
        <v>0</v>
      </c>
      <c r="C2">
        <f>C$1*(paras_for_sensitivity!$A4/paras_for_sensitivity!$A$3)</f>
        <v>5000000000</v>
      </c>
      <c r="D2">
        <f>D$1*(paras_for_sensitivity!$A$4/paras_for_sensitivity!$A$3)</f>
        <v>1000</v>
      </c>
    </row>
    <row r="3" spans="1:4" x14ac:dyDescent="0.25">
      <c r="A3">
        <f t="shared" ref="A3:D29" si="1">A$1</f>
        <v>0.5</v>
      </c>
      <c r="B3">
        <f t="shared" si="0"/>
        <v>0</v>
      </c>
      <c r="C3">
        <f>C$1*2*(paras_for_sensitivity!$A5/paras_for_sensitivity!$A$3)</f>
        <v>40000000000</v>
      </c>
      <c r="D3">
        <f>D$1*2*(paras_for_sensitivity!$A5/paras_for_sensitivity!$A$3)</f>
        <v>8000</v>
      </c>
    </row>
    <row r="4" spans="1:4" x14ac:dyDescent="0.25">
      <c r="A4">
        <f t="shared" si="1"/>
        <v>0.5</v>
      </c>
      <c r="B4">
        <f t="shared" si="0"/>
        <v>0</v>
      </c>
      <c r="C4">
        <f t="shared" si="0"/>
        <v>10000000000</v>
      </c>
      <c r="D4">
        <f t="shared" si="0"/>
        <v>2000</v>
      </c>
    </row>
    <row r="5" spans="1:4" x14ac:dyDescent="0.25">
      <c r="A5">
        <f t="shared" si="1"/>
        <v>0.5</v>
      </c>
      <c r="B5">
        <f t="shared" si="0"/>
        <v>0</v>
      </c>
      <c r="C5">
        <f t="shared" si="0"/>
        <v>10000000000</v>
      </c>
      <c r="D5">
        <f t="shared" si="0"/>
        <v>2000</v>
      </c>
    </row>
    <row r="6" spans="1:4" x14ac:dyDescent="0.25">
      <c r="A6">
        <f t="shared" si="1"/>
        <v>0.5</v>
      </c>
      <c r="B6">
        <f t="shared" si="0"/>
        <v>0</v>
      </c>
      <c r="C6">
        <f t="shared" si="0"/>
        <v>10000000000</v>
      </c>
      <c r="D6">
        <f t="shared" si="0"/>
        <v>2000</v>
      </c>
    </row>
    <row r="7" spans="1:4" x14ac:dyDescent="0.25">
      <c r="A7">
        <f t="shared" si="1"/>
        <v>0.5</v>
      </c>
      <c r="B7">
        <f t="shared" si="0"/>
        <v>0</v>
      </c>
      <c r="C7">
        <f t="shared" si="0"/>
        <v>10000000000</v>
      </c>
      <c r="D7">
        <f t="shared" si="0"/>
        <v>2000</v>
      </c>
    </row>
    <row r="8" spans="1:4" x14ac:dyDescent="0.25">
      <c r="A8">
        <f t="shared" si="1"/>
        <v>0.5</v>
      </c>
      <c r="B8">
        <f t="shared" si="0"/>
        <v>0</v>
      </c>
      <c r="C8">
        <f t="shared" si="0"/>
        <v>10000000000</v>
      </c>
      <c r="D8">
        <f t="shared" si="0"/>
        <v>2000</v>
      </c>
    </row>
    <row r="9" spans="1:4" x14ac:dyDescent="0.25">
      <c r="A9">
        <f t="shared" si="1"/>
        <v>0.5</v>
      </c>
      <c r="B9">
        <f t="shared" si="0"/>
        <v>0</v>
      </c>
      <c r="C9">
        <f t="shared" si="0"/>
        <v>10000000000</v>
      </c>
      <c r="D9">
        <f t="shared" si="0"/>
        <v>2000</v>
      </c>
    </row>
    <row r="10" spans="1:4" x14ac:dyDescent="0.25">
      <c r="A10">
        <f t="shared" si="1"/>
        <v>0.5</v>
      </c>
      <c r="B10">
        <f t="shared" si="0"/>
        <v>0</v>
      </c>
      <c r="C10">
        <f t="shared" si="0"/>
        <v>10000000000</v>
      </c>
      <c r="D10">
        <f t="shared" si="0"/>
        <v>2000</v>
      </c>
    </row>
    <row r="11" spans="1:4" x14ac:dyDescent="0.25">
      <c r="A11">
        <f t="shared" si="1"/>
        <v>0.5</v>
      </c>
      <c r="B11">
        <f t="shared" si="0"/>
        <v>0</v>
      </c>
      <c r="C11">
        <f t="shared" si="0"/>
        <v>10000000000</v>
      </c>
      <c r="D11">
        <f t="shared" si="0"/>
        <v>2000</v>
      </c>
    </row>
    <row r="12" spans="1:4" x14ac:dyDescent="0.25">
      <c r="A12">
        <f t="shared" si="1"/>
        <v>0.5</v>
      </c>
      <c r="B12">
        <f t="shared" si="0"/>
        <v>0</v>
      </c>
      <c r="C12">
        <f t="shared" si="0"/>
        <v>10000000000</v>
      </c>
      <c r="D12">
        <f t="shared" si="0"/>
        <v>2000</v>
      </c>
    </row>
    <row r="13" spans="1:4" x14ac:dyDescent="0.25">
      <c r="A13">
        <f t="shared" si="1"/>
        <v>0.5</v>
      </c>
      <c r="B13">
        <f t="shared" si="0"/>
        <v>0</v>
      </c>
      <c r="C13">
        <f t="shared" si="0"/>
        <v>10000000000</v>
      </c>
      <c r="D13">
        <f t="shared" si="0"/>
        <v>2000</v>
      </c>
    </row>
    <row r="14" spans="1:4" x14ac:dyDescent="0.25">
      <c r="A14">
        <f t="shared" si="1"/>
        <v>0.5</v>
      </c>
      <c r="B14">
        <f t="shared" si="0"/>
        <v>0</v>
      </c>
      <c r="C14">
        <f t="shared" si="0"/>
        <v>10000000000</v>
      </c>
      <c r="D14">
        <f t="shared" si="0"/>
        <v>2000</v>
      </c>
    </row>
    <row r="15" spans="1:4" x14ac:dyDescent="0.25">
      <c r="A15">
        <f t="shared" si="1"/>
        <v>0.5</v>
      </c>
      <c r="B15">
        <f t="shared" si="0"/>
        <v>0</v>
      </c>
      <c r="C15">
        <f t="shared" si="0"/>
        <v>10000000000</v>
      </c>
      <c r="D15">
        <f t="shared" si="0"/>
        <v>2000</v>
      </c>
    </row>
    <row r="16" spans="1:4" x14ac:dyDescent="0.25">
      <c r="A16">
        <f t="shared" si="1"/>
        <v>0.5</v>
      </c>
      <c r="B16">
        <f t="shared" si="0"/>
        <v>0</v>
      </c>
      <c r="C16">
        <f t="shared" si="0"/>
        <v>10000000000</v>
      </c>
      <c r="D16">
        <f t="shared" si="0"/>
        <v>2000</v>
      </c>
    </row>
    <row r="17" spans="1:4" x14ac:dyDescent="0.25">
      <c r="A17">
        <f t="shared" si="1"/>
        <v>0.5</v>
      </c>
      <c r="B17">
        <f t="shared" si="0"/>
        <v>0</v>
      </c>
      <c r="C17">
        <f t="shared" si="0"/>
        <v>10000000000</v>
      </c>
      <c r="D17">
        <f t="shared" si="0"/>
        <v>2000</v>
      </c>
    </row>
    <row r="18" spans="1:4" x14ac:dyDescent="0.25">
      <c r="A18">
        <f t="shared" si="1"/>
        <v>0.5</v>
      </c>
      <c r="B18">
        <f t="shared" si="1"/>
        <v>0</v>
      </c>
      <c r="C18">
        <f t="shared" si="1"/>
        <v>10000000000</v>
      </c>
      <c r="D18">
        <f t="shared" si="1"/>
        <v>2000</v>
      </c>
    </row>
    <row r="19" spans="1:4" x14ac:dyDescent="0.25">
      <c r="A19">
        <f t="shared" si="1"/>
        <v>0.5</v>
      </c>
      <c r="B19">
        <f t="shared" si="1"/>
        <v>0</v>
      </c>
      <c r="C19">
        <f t="shared" si="1"/>
        <v>10000000000</v>
      </c>
      <c r="D19">
        <f t="shared" si="1"/>
        <v>2000</v>
      </c>
    </row>
    <row r="20" spans="1:4" x14ac:dyDescent="0.25">
      <c r="A20">
        <f t="shared" si="1"/>
        <v>0.5</v>
      </c>
      <c r="B20">
        <f t="shared" si="1"/>
        <v>0</v>
      </c>
      <c r="C20">
        <f t="shared" si="1"/>
        <v>10000000000</v>
      </c>
      <c r="D20">
        <f t="shared" si="1"/>
        <v>2000</v>
      </c>
    </row>
    <row r="21" spans="1:4" x14ac:dyDescent="0.25">
      <c r="A21">
        <f t="shared" si="1"/>
        <v>0.5</v>
      </c>
      <c r="B21">
        <f t="shared" si="1"/>
        <v>0</v>
      </c>
      <c r="C21">
        <f t="shared" si="1"/>
        <v>10000000000</v>
      </c>
      <c r="D21">
        <f t="shared" si="1"/>
        <v>2000</v>
      </c>
    </row>
    <row r="22" spans="1:4" x14ac:dyDescent="0.25">
      <c r="A22">
        <f t="shared" si="1"/>
        <v>0.5</v>
      </c>
      <c r="B22">
        <f t="shared" si="1"/>
        <v>0</v>
      </c>
      <c r="C22">
        <f t="shared" si="1"/>
        <v>10000000000</v>
      </c>
      <c r="D22">
        <f t="shared" si="1"/>
        <v>2000</v>
      </c>
    </row>
    <row r="23" spans="1:4" x14ac:dyDescent="0.25">
      <c r="A23">
        <f t="shared" si="1"/>
        <v>0.5</v>
      </c>
      <c r="B23">
        <f t="shared" si="1"/>
        <v>0</v>
      </c>
      <c r="C23">
        <f t="shared" si="1"/>
        <v>10000000000</v>
      </c>
      <c r="D23">
        <f t="shared" si="1"/>
        <v>2000</v>
      </c>
    </row>
    <row r="24" spans="1:4" x14ac:dyDescent="0.25">
      <c r="A24">
        <f t="shared" si="1"/>
        <v>0.5</v>
      </c>
      <c r="B24">
        <f t="shared" si="1"/>
        <v>0</v>
      </c>
      <c r="C24">
        <f t="shared" si="1"/>
        <v>10000000000</v>
      </c>
      <c r="D24">
        <f t="shared" si="1"/>
        <v>2000</v>
      </c>
    </row>
    <row r="25" spans="1:4" x14ac:dyDescent="0.25">
      <c r="A25">
        <f t="shared" si="1"/>
        <v>0.5</v>
      </c>
      <c r="B25">
        <f t="shared" si="1"/>
        <v>0</v>
      </c>
      <c r="C25">
        <f t="shared" si="1"/>
        <v>10000000000</v>
      </c>
      <c r="D25">
        <f t="shared" si="1"/>
        <v>2000</v>
      </c>
    </row>
    <row r="26" spans="1:4" x14ac:dyDescent="0.25">
      <c r="A26">
        <f t="shared" si="1"/>
        <v>0.5</v>
      </c>
      <c r="B26">
        <f t="shared" si="1"/>
        <v>0</v>
      </c>
      <c r="C26">
        <f t="shared" si="1"/>
        <v>10000000000</v>
      </c>
      <c r="D26">
        <f t="shared" si="1"/>
        <v>2000</v>
      </c>
    </row>
    <row r="27" spans="1:4" x14ac:dyDescent="0.25">
      <c r="A27">
        <f t="shared" si="1"/>
        <v>0.5</v>
      </c>
      <c r="B27">
        <f t="shared" si="1"/>
        <v>0</v>
      </c>
      <c r="C27">
        <f t="shared" si="1"/>
        <v>10000000000</v>
      </c>
      <c r="D27">
        <f t="shared" si="1"/>
        <v>2000</v>
      </c>
    </row>
    <row r="28" spans="1:4" x14ac:dyDescent="0.25">
      <c r="A28">
        <f t="shared" si="1"/>
        <v>0.5</v>
      </c>
      <c r="B28">
        <f t="shared" si="1"/>
        <v>0</v>
      </c>
      <c r="C28">
        <f t="shared" si="1"/>
        <v>10000000000</v>
      </c>
      <c r="D28">
        <f t="shared" si="1"/>
        <v>2000</v>
      </c>
    </row>
    <row r="29" spans="1:4" x14ac:dyDescent="0.25">
      <c r="A29">
        <f t="shared" si="1"/>
        <v>0.5</v>
      </c>
      <c r="B29">
        <f t="shared" si="1"/>
        <v>0</v>
      </c>
      <c r="C29">
        <f t="shared" si="1"/>
        <v>10000000000</v>
      </c>
      <c r="D29">
        <f t="shared" si="1"/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paras_for_sensitivity</vt:lpstr>
      <vt:lpstr>starting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Schütt</dc:creator>
  <cp:lastModifiedBy>F. Schütt</cp:lastModifiedBy>
  <dcterms:created xsi:type="dcterms:W3CDTF">2019-10-03T11:22:03Z</dcterms:created>
  <dcterms:modified xsi:type="dcterms:W3CDTF">2019-10-04T11:21:34Z</dcterms:modified>
</cp:coreProperties>
</file>