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university\course-2-2\it\lab2\"/>
    </mc:Choice>
  </mc:AlternateContent>
  <xr:revisionPtr revIDLastSave="0" documentId="13_ncr:1_{66C7923A-C97B-48BF-9D45-868D742E970A}" xr6:coauthVersionLast="45" xr6:coauthVersionMax="45" xr10:uidLastSave="{00000000-0000-0000-0000-000000000000}"/>
  <bookViews>
    <workbookView xWindow="-120" yWindow="-120" windowWidth="29040" windowHeight="15720" activeTab="5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" i="5" l="1" a="1"/>
  <c r="M8" i="5" s="1"/>
  <c r="M12" i="5" a="1"/>
  <c r="N12" i="5" s="1"/>
  <c r="M10" i="5" a="1"/>
  <c r="N10" i="5" s="1"/>
  <c r="N8" i="5" l="1"/>
  <c r="M12" i="5"/>
  <c r="M10" i="5"/>
  <c r="K7" i="3" a="1"/>
  <c r="K7" i="3" s="1"/>
  <c r="K3" i="3" a="1"/>
  <c r="K3" i="3" s="1"/>
  <c r="M7" i="3" l="1"/>
  <c r="L7" i="3"/>
  <c r="N7" i="3"/>
  <c r="L3" i="3"/>
  <c r="E14" i="6"/>
  <c r="G2" i="6" a="1"/>
  <c r="G2" i="6" s="1"/>
  <c r="L2" i="6" l="1"/>
  <c r="K2" i="6"/>
  <c r="J2" i="6"/>
  <c r="I2" i="6"/>
  <c r="H2" i="6"/>
  <c r="O3" i="5" a="1"/>
  <c r="O3" i="5" s="1"/>
  <c r="N3" i="5" a="1"/>
  <c r="N3" i="5" s="1"/>
  <c r="M3" i="5" a="1"/>
  <c r="M3" i="5" s="1"/>
  <c r="H3" i="5"/>
  <c r="H4" i="5"/>
  <c r="H5" i="5"/>
  <c r="H6" i="5"/>
  <c r="H7" i="5"/>
  <c r="H8" i="5"/>
  <c r="H2" i="5"/>
  <c r="G3" i="5"/>
  <c r="G4" i="5"/>
  <c r="G5" i="5"/>
  <c r="G6" i="5"/>
  <c r="G7" i="5"/>
  <c r="G8" i="5"/>
  <c r="G2" i="5"/>
  <c r="F3" i="5"/>
  <c r="F4" i="5"/>
  <c r="F5" i="5"/>
  <c r="F6" i="5"/>
  <c r="F7" i="5"/>
  <c r="F8" i="5"/>
  <c r="F2" i="5"/>
  <c r="C11" i="5" a="1"/>
  <c r="C12" i="5" s="1"/>
  <c r="F2" i="4" a="1"/>
  <c r="F2" i="4" s="1"/>
  <c r="H10" i="3"/>
  <c r="H9" i="3"/>
  <c r="K6" i="3" a="1"/>
  <c r="K6" i="3" s="1"/>
  <c r="K4" i="3" a="1"/>
  <c r="L4" i="3" s="1"/>
  <c r="O4" i="5" l="1"/>
  <c r="O5" i="5"/>
  <c r="N4" i="5"/>
  <c r="N5" i="5"/>
  <c r="M5" i="5"/>
  <c r="M4" i="5"/>
  <c r="C27" i="5"/>
  <c r="C11" i="5"/>
  <c r="C26" i="5"/>
  <c r="C25" i="5"/>
  <c r="C24" i="5"/>
  <c r="C23" i="5"/>
  <c r="C22" i="5"/>
  <c r="C21" i="5"/>
  <c r="C20" i="5"/>
  <c r="C19" i="5"/>
  <c r="C18" i="5"/>
  <c r="C17" i="5"/>
  <c r="C16" i="5"/>
  <c r="C31" i="5"/>
  <c r="C15" i="5"/>
  <c r="C30" i="5"/>
  <c r="C14" i="5"/>
  <c r="C29" i="5"/>
  <c r="C13" i="5"/>
  <c r="C28" i="5"/>
  <c r="G4" i="4"/>
  <c r="F7" i="4"/>
  <c r="H6" i="4"/>
  <c r="G6" i="4"/>
  <c r="F6" i="4"/>
  <c r="H5" i="4"/>
  <c r="G5" i="4"/>
  <c r="F5" i="4"/>
  <c r="H4" i="4"/>
  <c r="F4" i="4"/>
  <c r="H3" i="4"/>
  <c r="G3" i="4"/>
  <c r="F3" i="4"/>
  <c r="H2" i="4"/>
  <c r="H7" i="4"/>
  <c r="G2" i="4"/>
  <c r="G7" i="4"/>
  <c r="L6" i="3"/>
  <c r="K4" i="3"/>
  <c r="C20" i="4" l="1"/>
  <c r="C23" i="4"/>
  <c r="C21" i="4"/>
  <c r="C22" i="4"/>
  <c r="C19" i="4"/>
</calcChain>
</file>

<file path=xl/sharedStrings.xml><?xml version="1.0" encoding="utf-8"?>
<sst xmlns="http://schemas.openxmlformats.org/spreadsheetml/2006/main" count="39" uniqueCount="30">
  <si>
    <t>Год</t>
  </si>
  <si>
    <t>Производство продкуции</t>
  </si>
  <si>
    <t>Время после выброса, ч</t>
  </si>
  <si>
    <t>Концентрация вещества, мг/л</t>
  </si>
  <si>
    <t>Страны</t>
  </si>
  <si>
    <t>Россия</t>
  </si>
  <si>
    <t>Сша</t>
  </si>
  <si>
    <t>Годы</t>
  </si>
  <si>
    <t>y</t>
  </si>
  <si>
    <t>Вложения</t>
  </si>
  <si>
    <t>Прибыль</t>
  </si>
  <si>
    <t>Прогнозирование прибыли при вложении 10 единиц</t>
  </si>
  <si>
    <t>Определение вложений для получения прибыли 100 единиц</t>
  </si>
  <si>
    <t>x1/x2</t>
  </si>
  <si>
    <t>x1</t>
  </si>
  <si>
    <t>x2</t>
  </si>
  <si>
    <t>Значения интенсивности излучения y</t>
  </si>
  <si>
    <t>Функция вида ЛГРФПРИБЛ</t>
  </si>
  <si>
    <t>y = a0​ ⋅ a1^x1 ​⋅ a2^x2​​</t>
  </si>
  <si>
    <t>Параметры аппроксимирующего уравнения</t>
  </si>
  <si>
    <t>x1 (Площадь, кв.м)</t>
  </si>
  <si>
    <t>x2 (Количество офисов)</t>
  </si>
  <si>
    <t>x3 (Количество входов)</t>
  </si>
  <si>
    <t>x4 (Время эксплуатации, лет)</t>
  </si>
  <si>
    <t>y (Цена)</t>
  </si>
  <si>
    <t>Площадь (x1)</t>
  </si>
  <si>
    <t>Количество офисов (x2)</t>
  </si>
  <si>
    <t>Количество входов (x3)</t>
  </si>
  <si>
    <t>Время эксплуатации (x4)</t>
  </si>
  <si>
    <t>y = 52317,83 + 27,64 ⋅ x1​ + 12529,77 ⋅ x2​ + 2553,21 ⋅ x3​ − 234,24 ⋅ x4​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</si>
</sst>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Лабораторная работа №2</a:t>
            </a:r>
          </a:p>
        </c:rich>
      </c:tx>
      <c:layout>
        <c:manualLayout>
          <c:xMode val="edge"/>
          <c:yMode val="edge"/>
          <c:x val="0.31223600174978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  <a:bevel/>
              </a:ln>
              <a:effectLst/>
            </c:spPr>
          </c:marker>
          <c:dPt>
            <c:idx val="3"/>
            <c:marker>
              <c:symbol val="diamond"/>
              <c:size val="9"/>
              <c:spPr>
                <a:solidFill>
                  <a:schemeClr val="accent1"/>
                </a:solidFill>
                <a:ln w="12700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CD-4A31-BB35-F06571766483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9223079084199112E-2"/>
                  <c:y val="0.518101851851851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Лист1!$A$2:$A$6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Лист1!$B$2:$B$6</c:f>
              <c:numCache>
                <c:formatCode>General</c:formatCode>
                <c:ptCount val="5"/>
                <c:pt idx="0">
                  <c:v>17.100000000000001</c:v>
                </c:pt>
                <c:pt idx="1">
                  <c:v>18</c:v>
                </c:pt>
                <c:pt idx="2">
                  <c:v>18.899999999999999</c:v>
                </c:pt>
                <c:pt idx="3">
                  <c:v>19.7</c:v>
                </c:pt>
                <c:pt idx="4">
                  <c:v>19.7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D-4A31-BB35-F06571766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876576"/>
        <c:axId val="603345904"/>
      </c:lineChart>
      <c:catAx>
        <c:axId val="60387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345904"/>
        <c:crosses val="autoZero"/>
        <c:auto val="1"/>
        <c:lblAlgn val="ctr"/>
        <c:lblOffset val="100"/>
        <c:noMultiLvlLbl val="0"/>
      </c:catAx>
      <c:valAx>
        <c:axId val="6033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8765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Лабораторная работа №2</a:t>
            </a:r>
          </a:p>
        </c:rich>
      </c:tx>
      <c:layout>
        <c:manualLayout>
          <c:xMode val="edge"/>
          <c:yMode val="edge"/>
          <c:x val="0.3122360017497812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  <a:bevel/>
              </a:ln>
              <a:effectLst/>
            </c:spPr>
          </c:marker>
          <c:dPt>
            <c:idx val="3"/>
            <c:marker>
              <c:symbol val="diamond"/>
              <c:size val="9"/>
              <c:spPr>
                <a:solidFill>
                  <a:schemeClr val="accent1"/>
                </a:solidFill>
                <a:ln w="12700">
                  <a:solidFill>
                    <a:schemeClr val="accent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366-4216-8C02-5FB68EC9FA79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199321959755031"/>
                  <c:y val="0.55976851851851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Лист1!$A$2:$A$6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Лист1!$B$2:$B$6</c:f>
              <c:numCache>
                <c:formatCode>General</c:formatCode>
                <c:ptCount val="5"/>
                <c:pt idx="0">
                  <c:v>17.100000000000001</c:v>
                </c:pt>
                <c:pt idx="1">
                  <c:v>18</c:v>
                </c:pt>
                <c:pt idx="2">
                  <c:v>18.899999999999999</c:v>
                </c:pt>
                <c:pt idx="3">
                  <c:v>19.7</c:v>
                </c:pt>
                <c:pt idx="4">
                  <c:v>19.7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66-4216-8C02-5FB68EC9F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3876576"/>
        <c:axId val="603345904"/>
      </c:lineChart>
      <c:catAx>
        <c:axId val="60387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345904"/>
        <c:crosses val="autoZero"/>
        <c:auto val="1"/>
        <c:lblAlgn val="ctr"/>
        <c:lblOffset val="100"/>
        <c:noMultiLvlLbl val="0"/>
      </c:catAx>
      <c:valAx>
        <c:axId val="6033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387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3.0749999999999982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Концентрация вещества, мг/л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backward val="1"/>
            <c:dispRSqr val="1"/>
            <c:dispEq val="1"/>
            <c:trendlineLbl>
              <c:layout>
                <c:manualLayout>
                  <c:x val="0.11205883639545057"/>
                  <c:y val="-9.6443205016039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Лист2!$A$2:$A$5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</c:numCache>
            </c:numRef>
          </c:xVal>
          <c:yVal>
            <c:numRef>
              <c:f>Лист2!$B$2:$B$5</c:f>
              <c:numCache>
                <c:formatCode>General</c:formatCode>
                <c:ptCount val="4"/>
                <c:pt idx="0">
                  <c:v>8</c:v>
                </c:pt>
                <c:pt idx="1">
                  <c:v>2.8</c:v>
                </c:pt>
                <c:pt idx="2">
                  <c:v>1</c:v>
                </c:pt>
                <c:pt idx="3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67-4511-A033-E45A1991A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252416"/>
        <c:axId val="734181872"/>
      </c:scatterChart>
      <c:valAx>
        <c:axId val="36825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4181872"/>
        <c:crosses val="autoZero"/>
        <c:crossBetween val="midCat"/>
      </c:valAx>
      <c:valAx>
        <c:axId val="73418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825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Аппроксимация дефицита бюджета России и США</a:t>
            </a:r>
            <a:endParaRPr lang="ru-RU"/>
          </a:p>
        </c:rich>
      </c:tx>
      <c:layout>
        <c:manualLayout>
          <c:xMode val="edge"/>
          <c:yMode val="edge"/>
          <c:x val="2.6513779527559057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Лист3!$A$3</c:f>
              <c:strCache>
                <c:ptCount val="1"/>
                <c:pt idx="0">
                  <c:v>Россия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Лист3!$B$2:$I$2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Лист3!$B$3:$I$3</c:f>
              <c:numCache>
                <c:formatCode>General</c:formatCode>
                <c:ptCount val="8"/>
                <c:pt idx="0">
                  <c:v>2.9</c:v>
                </c:pt>
                <c:pt idx="1">
                  <c:v>2.2999999999999998</c:v>
                </c:pt>
                <c:pt idx="2">
                  <c:v>3.1</c:v>
                </c:pt>
                <c:pt idx="3">
                  <c:v>2.2000000000000002</c:v>
                </c:pt>
                <c:pt idx="4">
                  <c:v>2</c:v>
                </c:pt>
                <c:pt idx="5">
                  <c:v>2.7</c:v>
                </c:pt>
                <c:pt idx="6">
                  <c:v>6.5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C0-4CC9-86F9-2079A7BE4A10}"/>
            </c:ext>
          </c:extLst>
        </c:ser>
        <c:ser>
          <c:idx val="1"/>
          <c:order val="1"/>
          <c:tx>
            <c:strRef>
              <c:f>Лист3!$A$4</c:f>
              <c:strCache>
                <c:ptCount val="1"/>
                <c:pt idx="0">
                  <c:v>Сша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forward val="1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Лист3!$B$2:$I$2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Лист3!$B$4:$I$4</c:f>
              <c:numCache>
                <c:formatCode>General</c:formatCode>
                <c:ptCount val="8"/>
                <c:pt idx="0">
                  <c:v>2.8</c:v>
                </c:pt>
                <c:pt idx="1">
                  <c:v>2.6</c:v>
                </c:pt>
                <c:pt idx="2">
                  <c:v>4.0999999999999996</c:v>
                </c:pt>
                <c:pt idx="3">
                  <c:v>6.3</c:v>
                </c:pt>
                <c:pt idx="4">
                  <c:v>5</c:v>
                </c:pt>
                <c:pt idx="5">
                  <c:v>5.4</c:v>
                </c:pt>
                <c:pt idx="6">
                  <c:v>5.3</c:v>
                </c:pt>
                <c:pt idx="7">
                  <c:v>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C0-4CC9-86F9-2079A7BE4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3634720"/>
        <c:axId val="729248256"/>
      </c:lineChart>
      <c:catAx>
        <c:axId val="73363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9248256"/>
        <c:crosses val="autoZero"/>
        <c:auto val="1"/>
        <c:lblAlgn val="ctr"/>
        <c:lblOffset val="100"/>
        <c:noMultiLvlLbl val="0"/>
      </c:catAx>
      <c:valAx>
        <c:axId val="72924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363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/>
              <a:t>Зависимость вложений и прибыли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Лист3!$A$6</c:f>
              <c:strCache>
                <c:ptCount val="1"/>
                <c:pt idx="0">
                  <c:v>Вложения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Лист3!$B$6:$G$6</c:f>
              <c:numCache>
                <c:formatCode>General</c:formatCode>
                <c:ptCount val="6"/>
                <c:pt idx="0">
                  <c:v>1.6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9-46B4-8DB9-58091BC63F8B}"/>
            </c:ext>
          </c:extLst>
        </c:ser>
        <c:ser>
          <c:idx val="1"/>
          <c:order val="1"/>
          <c:tx>
            <c:strRef>
              <c:f>Лист3!$A$7</c:f>
              <c:strCache>
                <c:ptCount val="1"/>
                <c:pt idx="0">
                  <c:v>Прибыль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yVal>
            <c:numRef>
              <c:f>Лист3!$B$7:$G$7</c:f>
              <c:numCache>
                <c:formatCode>General</c:formatCode>
                <c:ptCount val="6"/>
                <c:pt idx="0">
                  <c:v>8.5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22</c:v>
                </c:pt>
                <c:pt idx="5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59-46B4-8DB9-58091BC63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097680"/>
        <c:axId val="735675728"/>
      </c:scatterChart>
      <c:valAx>
        <c:axId val="84909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5675728"/>
        <c:crosses val="autoZero"/>
        <c:crossBetween val="midCat"/>
      </c:valAx>
      <c:valAx>
        <c:axId val="73567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909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Лист5!$F$1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Лист5!$E$1:$E$8</c15:sqref>
                  </c15:fullRef>
                </c:ext>
              </c:extLst>
              <c:f>Лист5!$E$2:$E$8</c:f>
              <c:numCache>
                <c:formatCode>General</c:formatCode>
                <c:ptCount val="7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Лист5!$F$1:$F$8</c15:sqref>
                  </c15:fullRef>
                </c:ext>
              </c:extLst>
              <c:f>Лист5!$F$2:$F$8</c:f>
              <c:numCache>
                <c:formatCode>General</c:formatCode>
                <c:ptCount val="7"/>
                <c:pt idx="0">
                  <c:v>3.3</c:v>
                </c:pt>
                <c:pt idx="1">
                  <c:v>3.3</c:v>
                </c:pt>
                <c:pt idx="2">
                  <c:v>3.4</c:v>
                </c:pt>
                <c:pt idx="3">
                  <c:v>3.4</c:v>
                </c:pt>
                <c:pt idx="4">
                  <c:v>3.4</c:v>
                </c:pt>
                <c:pt idx="5">
                  <c:v>3.5</c:v>
                </c:pt>
                <c:pt idx="6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F-4574-ACF9-1F4B6DA83C6C}"/>
            </c:ext>
          </c:extLst>
        </c:ser>
        <c:ser>
          <c:idx val="1"/>
          <c:order val="1"/>
          <c:tx>
            <c:strRef>
              <c:f>Лист5!$G$1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Лист5!$E$1:$E$8</c15:sqref>
                  </c15:fullRef>
                </c:ext>
              </c:extLst>
              <c:f>Лист5!$E$2:$E$8</c:f>
              <c:numCache>
                <c:formatCode>General</c:formatCode>
                <c:ptCount val="7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Лист5!$G$1:$G$8</c15:sqref>
                  </c15:fullRef>
                </c:ext>
              </c:extLst>
              <c:f>Лист5!$G$2:$G$8</c:f>
              <c:numCache>
                <c:formatCode>General</c:formatCode>
                <c:ptCount val="7"/>
                <c:pt idx="0">
                  <c:v>3</c:v>
                </c:pt>
                <c:pt idx="1">
                  <c:v>3.1</c:v>
                </c:pt>
                <c:pt idx="2">
                  <c:v>3.1</c:v>
                </c:pt>
                <c:pt idx="3">
                  <c:v>3.2</c:v>
                </c:pt>
                <c:pt idx="4">
                  <c:v>3.2</c:v>
                </c:pt>
                <c:pt idx="5">
                  <c:v>3.2</c:v>
                </c:pt>
                <c:pt idx="6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FF-4574-ACF9-1F4B6DA83C6C}"/>
            </c:ext>
          </c:extLst>
        </c:ser>
        <c:ser>
          <c:idx val="2"/>
          <c:order val="2"/>
          <c:tx>
            <c:strRef>
              <c:f>Лист5!$H$1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Лист5!$E$1:$E$8</c15:sqref>
                  </c15:fullRef>
                </c:ext>
              </c:extLst>
              <c:f>Лист5!$E$2:$E$8</c:f>
              <c:numCache>
                <c:formatCode>General</c:formatCode>
                <c:ptCount val="7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Лист5!$H$1:$H$8</c15:sqref>
                  </c15:fullRef>
                </c:ext>
              </c:extLst>
              <c:f>Лист5!$H$2:$H$8</c:f>
              <c:numCache>
                <c:formatCode>General</c:formatCode>
                <c:ptCount val="7"/>
                <c:pt idx="0">
                  <c:v>2.8</c:v>
                </c:pt>
                <c:pt idx="1">
                  <c:v>2.8</c:v>
                </c:pt>
                <c:pt idx="2">
                  <c:v>2.9</c:v>
                </c:pt>
                <c:pt idx="3">
                  <c:v>2.9</c:v>
                </c:pt>
                <c:pt idx="4">
                  <c:v>3</c:v>
                </c:pt>
                <c:pt idx="5">
                  <c:v>3</c:v>
                </c:pt>
                <c:pt idx="6">
                  <c:v>3.1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FF-4574-ACF9-1F4B6DA83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993427760"/>
        <c:axId val="729249088"/>
        <c:axId val="999831088"/>
      </c:bar3DChart>
      <c:catAx>
        <c:axId val="99342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9249088"/>
        <c:crosses val="autoZero"/>
        <c:auto val="1"/>
        <c:lblAlgn val="ctr"/>
        <c:lblOffset val="100"/>
        <c:noMultiLvlLbl val="0"/>
      </c:catAx>
      <c:valAx>
        <c:axId val="729249088"/>
        <c:scaling>
          <c:orientation val="minMax"/>
          <c:max val="3.5"/>
          <c:min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427760"/>
        <c:crosses val="autoZero"/>
        <c:crossBetween val="between"/>
      </c:valAx>
      <c:serAx>
        <c:axId val="999831088"/>
        <c:scaling>
          <c:orientation val="maxMin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X2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924908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356037151702786"/>
          <c:y val="5.0314451170645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Лист5!$F$1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2.5178973371362712E-2"/>
                  <c:y val="-6.99987775116475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Лист5!$E$2:$E$8</c:f>
              <c:numCache>
                <c:formatCode>General</c:formatCode>
                <c:ptCount val="7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</c:numCache>
            </c:numRef>
          </c:cat>
          <c:val>
            <c:numRef>
              <c:f>Лист5!$F$2:$F$8</c:f>
              <c:numCache>
                <c:formatCode>General</c:formatCode>
                <c:ptCount val="7"/>
                <c:pt idx="0">
                  <c:v>3.3</c:v>
                </c:pt>
                <c:pt idx="1">
                  <c:v>3.3</c:v>
                </c:pt>
                <c:pt idx="2">
                  <c:v>3.4</c:v>
                </c:pt>
                <c:pt idx="3">
                  <c:v>3.4</c:v>
                </c:pt>
                <c:pt idx="4">
                  <c:v>3.4</c:v>
                </c:pt>
                <c:pt idx="5">
                  <c:v>3.5</c:v>
                </c:pt>
                <c:pt idx="6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C3-4672-8250-967AF1394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9194768"/>
        <c:axId val="993458288"/>
      </c:lineChart>
      <c:catAx>
        <c:axId val="84919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458288"/>
        <c:crosses val="autoZero"/>
        <c:auto val="1"/>
        <c:lblAlgn val="ctr"/>
        <c:lblOffset val="100"/>
        <c:noMultiLvlLbl val="0"/>
      </c:catAx>
      <c:valAx>
        <c:axId val="9934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919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356037151702786"/>
          <c:y val="5.0314451170645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Лист5!$G$1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2.5178973371362712E-2"/>
                  <c:y val="-6.99987775116475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Лист5!$E$2:$E$8</c:f>
              <c:numCache>
                <c:formatCode>General</c:formatCode>
                <c:ptCount val="7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</c:numCache>
            </c:numRef>
          </c:cat>
          <c:val>
            <c:numRef>
              <c:f>Лист5!$G$2:$G$8</c:f>
              <c:numCache>
                <c:formatCode>General</c:formatCode>
                <c:ptCount val="7"/>
                <c:pt idx="0">
                  <c:v>3</c:v>
                </c:pt>
                <c:pt idx="1">
                  <c:v>3.1</c:v>
                </c:pt>
                <c:pt idx="2">
                  <c:v>3.1</c:v>
                </c:pt>
                <c:pt idx="3">
                  <c:v>3.2</c:v>
                </c:pt>
                <c:pt idx="4">
                  <c:v>3.2</c:v>
                </c:pt>
                <c:pt idx="5">
                  <c:v>3.2</c:v>
                </c:pt>
                <c:pt idx="6">
                  <c:v>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06-46CB-8E65-AC34965E6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9194768"/>
        <c:axId val="993458288"/>
      </c:lineChart>
      <c:catAx>
        <c:axId val="84919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458288"/>
        <c:crosses val="autoZero"/>
        <c:auto val="1"/>
        <c:lblAlgn val="ctr"/>
        <c:lblOffset val="100"/>
        <c:noMultiLvlLbl val="0"/>
      </c:catAx>
      <c:valAx>
        <c:axId val="9934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919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356037151702786"/>
          <c:y val="5.0314451170645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Лист5!$H$1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-2.5178973371362712E-2"/>
                  <c:y val="-6.99987775116475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Лист5!$E$2:$E$8</c:f>
              <c:numCache>
                <c:formatCode>General</c:formatCode>
                <c:ptCount val="7"/>
                <c:pt idx="0">
                  <c:v>100</c:v>
                </c:pt>
                <c:pt idx="1">
                  <c:v>105</c:v>
                </c:pt>
                <c:pt idx="2">
                  <c:v>110</c:v>
                </c:pt>
                <c:pt idx="3">
                  <c:v>115</c:v>
                </c:pt>
                <c:pt idx="4">
                  <c:v>120</c:v>
                </c:pt>
                <c:pt idx="5">
                  <c:v>125</c:v>
                </c:pt>
                <c:pt idx="6">
                  <c:v>130</c:v>
                </c:pt>
              </c:numCache>
            </c:numRef>
          </c:cat>
          <c:val>
            <c:numRef>
              <c:f>Лист5!$H$2:$H$8</c:f>
              <c:numCache>
                <c:formatCode>General</c:formatCode>
                <c:ptCount val="7"/>
                <c:pt idx="0">
                  <c:v>2.8</c:v>
                </c:pt>
                <c:pt idx="1">
                  <c:v>2.8</c:v>
                </c:pt>
                <c:pt idx="2">
                  <c:v>2.9</c:v>
                </c:pt>
                <c:pt idx="3">
                  <c:v>2.9</c:v>
                </c:pt>
                <c:pt idx="4">
                  <c:v>3</c:v>
                </c:pt>
                <c:pt idx="5">
                  <c:v>3</c:v>
                </c:pt>
                <c:pt idx="6">
                  <c:v>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B6-4EDB-8EA9-5232E5BB0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9194768"/>
        <c:axId val="993458288"/>
      </c:lineChart>
      <c:catAx>
        <c:axId val="84919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3458288"/>
        <c:crosses val="autoZero"/>
        <c:auto val="1"/>
        <c:lblAlgn val="ctr"/>
        <c:lblOffset val="100"/>
        <c:noMultiLvlLbl val="0"/>
      </c:catAx>
      <c:valAx>
        <c:axId val="9934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919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8B90A15-42F1-4FA7-8AA8-1DA0FD40E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604631</xdr:colOff>
      <xdr:row>0</xdr:row>
      <xdr:rowOff>0</xdr:rowOff>
    </xdr:from>
    <xdr:to>
      <xdr:col>18</xdr:col>
      <xdr:colOff>296517</xdr:colOff>
      <xdr:row>14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F1F9482-D149-4814-9E2E-2634F4972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604837</xdr:colOff>
      <xdr:row>0</xdr:row>
      <xdr:rowOff>0</xdr:rowOff>
    </xdr:from>
    <xdr:to>
      <xdr:col>10</xdr:col>
      <xdr:colOff>300037</xdr:colOff>
      <xdr:row>14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68D29E3-DEFC-43EA-A862-36575915C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12</xdr:row>
      <xdr:rowOff>14287</xdr:rowOff>
    </xdr:from>
    <xdr:to>
      <xdr:col>7</xdr:col>
      <xdr:colOff>228600</xdr:colOff>
      <xdr:row>26</xdr:row>
      <xdr:rowOff>90487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433C571-D0EC-4F38-95E9-DABF2220F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12</xdr:row>
      <xdr:rowOff>14287</xdr:rowOff>
    </xdr:from>
    <xdr:to>
      <xdr:col>15</xdr:col>
      <xdr:colOff>314325</xdr:colOff>
      <xdr:row>26</xdr:row>
      <xdr:rowOff>90487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AF1490B-88EC-4CCF-ADD6-687A0629F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9</xdr:row>
      <xdr:rowOff>4762</xdr:rowOff>
    </xdr:from>
    <xdr:to>
      <xdr:col>11</xdr:col>
      <xdr:colOff>314325</xdr:colOff>
      <xdr:row>23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7C9F9B2-5B16-4F36-B076-42CC1C568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600075</xdr:colOff>
      <xdr:row>13</xdr:row>
      <xdr:rowOff>33337</xdr:rowOff>
    </xdr:from>
    <xdr:to>
      <xdr:col>17</xdr:col>
      <xdr:colOff>19050</xdr:colOff>
      <xdr:row>22</xdr:row>
      <xdr:rowOff>85725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7D2D7D6-819E-4BCF-BFD2-B55FAA602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600075</xdr:colOff>
      <xdr:row>23</xdr:row>
      <xdr:rowOff>0</xdr:rowOff>
    </xdr:from>
    <xdr:to>
      <xdr:col>17</xdr:col>
      <xdr:colOff>19050</xdr:colOff>
      <xdr:row>32</xdr:row>
      <xdr:rowOff>52388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EFC93DB-A754-44E1-A923-50E43BB51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133350</xdr:colOff>
      <xdr:row>23</xdr:row>
      <xdr:rowOff>9525</xdr:rowOff>
    </xdr:from>
    <xdr:to>
      <xdr:col>22</xdr:col>
      <xdr:colOff>400050</xdr:colOff>
      <xdr:row>32</xdr:row>
      <xdr:rowOff>61913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861C0FC4-9C63-4D51-B0FC-0D7DF4555A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6"/>
  <sheetViews>
    <sheetView zoomScale="115" zoomScaleNormal="115" workbookViewId="0">
      <selection activeCell="G27" sqref="G27"/>
    </sheetView>
  </sheetViews>
  <sheetFormatPr defaultRowHeight="15" x14ac:dyDescent="0.25"/>
  <cols>
    <col min="2" max="2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>
        <v>17.100000000000001</v>
      </c>
    </row>
    <row r="3" spans="1:2" x14ac:dyDescent="0.25">
      <c r="A3">
        <v>2011</v>
      </c>
      <c r="B3">
        <v>18</v>
      </c>
    </row>
    <row r="4" spans="1:2" x14ac:dyDescent="0.25">
      <c r="A4">
        <v>2012</v>
      </c>
      <c r="B4">
        <v>18.899999999999999</v>
      </c>
    </row>
    <row r="5" spans="1:2" x14ac:dyDescent="0.25">
      <c r="A5">
        <v>2013</v>
      </c>
      <c r="B5">
        <v>19.7</v>
      </c>
    </row>
    <row r="6" spans="1:2" x14ac:dyDescent="0.25">
      <c r="A6">
        <v>2014</v>
      </c>
      <c r="B6">
        <v>19.7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9789-1251-4BED-A8BF-2785A6DEF6F4}">
  <sheetPr codeName="Лист2"/>
  <dimension ref="A1:B5"/>
  <sheetViews>
    <sheetView workbookViewId="0">
      <selection activeCell="C30" sqref="C30"/>
    </sheetView>
  </sheetViews>
  <sheetFormatPr defaultRowHeight="15" x14ac:dyDescent="0.25"/>
  <cols>
    <col min="1" max="1" width="23.28515625" bestFit="1" customWidth="1"/>
    <col min="2" max="2" width="28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>
        <v>8</v>
      </c>
    </row>
    <row r="3" spans="1:2" x14ac:dyDescent="0.25">
      <c r="A3">
        <v>3</v>
      </c>
      <c r="B3">
        <v>2.8</v>
      </c>
    </row>
    <row r="4" spans="1:2" x14ac:dyDescent="0.25">
      <c r="A4">
        <v>5</v>
      </c>
      <c r="B4">
        <v>1</v>
      </c>
    </row>
    <row r="5" spans="1:2" x14ac:dyDescent="0.25">
      <c r="A5">
        <v>8</v>
      </c>
      <c r="B5">
        <v>0.3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5749-458E-4DA7-A2D5-8DDD1C1D753B}">
  <sheetPr codeName="Лист3"/>
  <dimension ref="A1:N10"/>
  <sheetViews>
    <sheetView workbookViewId="0">
      <selection activeCell="L10" sqref="L10"/>
    </sheetView>
  </sheetViews>
  <sheetFormatPr defaultRowHeight="15" x14ac:dyDescent="0.25"/>
  <cols>
    <col min="1" max="1" width="10.7109375" customWidth="1"/>
  </cols>
  <sheetData>
    <row r="1" spans="1:14" x14ac:dyDescent="0.25">
      <c r="A1" s="1"/>
      <c r="B1" s="7" t="s">
        <v>7</v>
      </c>
      <c r="C1" s="7"/>
      <c r="D1" s="7"/>
      <c r="E1" s="7"/>
      <c r="F1" s="7"/>
      <c r="G1" s="7"/>
      <c r="H1" s="7"/>
      <c r="I1" s="7"/>
    </row>
    <row r="2" spans="1:14" x14ac:dyDescent="0.25">
      <c r="A2" s="1" t="s">
        <v>4</v>
      </c>
      <c r="B2" s="1">
        <v>2008</v>
      </c>
      <c r="C2" s="1">
        <v>2009</v>
      </c>
      <c r="D2" s="1">
        <v>2010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</row>
    <row r="3" spans="1:14" x14ac:dyDescent="0.25">
      <c r="A3" s="1" t="s">
        <v>5</v>
      </c>
      <c r="B3" s="1">
        <v>2.9</v>
      </c>
      <c r="C3" s="1">
        <v>2.2999999999999998</v>
      </c>
      <c r="D3" s="1">
        <v>3.1</v>
      </c>
      <c r="E3" s="1">
        <v>2.2000000000000002</v>
      </c>
      <c r="F3" s="1">
        <v>2</v>
      </c>
      <c r="G3" s="1">
        <v>2.7</v>
      </c>
      <c r="H3" s="1">
        <v>6.5</v>
      </c>
      <c r="I3" s="1">
        <v>8</v>
      </c>
      <c r="K3">
        <f t="array" ref="K3:L3">LINEST(B3:I3, B2:I2, TRUE, TRUE)</f>
        <v>0.65833333333333333</v>
      </c>
      <c r="L3">
        <v>-1320.5249999999999</v>
      </c>
    </row>
    <row r="4" spans="1:14" x14ac:dyDescent="0.25">
      <c r="A4" s="1" t="s">
        <v>6</v>
      </c>
      <c r="B4" s="1">
        <v>2.8</v>
      </c>
      <c r="C4" s="1">
        <v>2.6</v>
      </c>
      <c r="D4" s="1">
        <v>4.0999999999999996</v>
      </c>
      <c r="E4" s="1">
        <v>6.3</v>
      </c>
      <c r="F4" s="1">
        <v>5</v>
      </c>
      <c r="G4" s="1">
        <v>5.4</v>
      </c>
      <c r="H4" s="1">
        <v>5.3</v>
      </c>
      <c r="I4" s="1">
        <v>3.4</v>
      </c>
      <c r="K4">
        <f t="array" ref="K4:L4">LINEST(B4:I4, B2:I2, TRUE, TRUE)</f>
        <v>0.2416666666666667</v>
      </c>
      <c r="L4">
        <v>-481.75000000000006</v>
      </c>
    </row>
    <row r="6" spans="1:14" x14ac:dyDescent="0.25">
      <c r="A6" s="1" t="s">
        <v>9</v>
      </c>
      <c r="B6" s="1">
        <v>1.6</v>
      </c>
      <c r="C6" s="1">
        <v>2</v>
      </c>
      <c r="D6" s="1">
        <v>2.5</v>
      </c>
      <c r="E6" s="1">
        <v>3</v>
      </c>
      <c r="F6" s="1">
        <v>4</v>
      </c>
      <c r="G6" s="1">
        <v>7</v>
      </c>
      <c r="K6">
        <f t="array" ref="K6:L6">LINEST(B7:G7, B6:G6, TRUE, TRUE)</f>
        <v>11.752246469833123</v>
      </c>
      <c r="L6">
        <v>-17.120025673940965</v>
      </c>
    </row>
    <row r="7" spans="1:14" x14ac:dyDescent="0.25">
      <c r="A7" s="1" t="s">
        <v>10</v>
      </c>
      <c r="B7" s="1">
        <v>8.5</v>
      </c>
      <c r="C7" s="1">
        <v>9</v>
      </c>
      <c r="D7" s="1">
        <v>11</v>
      </c>
      <c r="E7" s="1">
        <v>13</v>
      </c>
      <c r="F7" s="1">
        <v>22</v>
      </c>
      <c r="G7" s="1">
        <v>70</v>
      </c>
      <c r="K7">
        <f t="array" ref="K7:N7">LOGEST(B6:G6,B7:G7,1,1)</f>
        <v>1.0199570928776225</v>
      </c>
      <c r="L7">
        <v>1.9066934871077674</v>
      </c>
      <c r="M7" t="e">
        <v>#N/A</v>
      </c>
      <c r="N7" t="e">
        <v>#N/A</v>
      </c>
    </row>
    <row r="9" spans="1:14" x14ac:dyDescent="0.25">
      <c r="A9" s="8" t="s">
        <v>11</v>
      </c>
      <c r="B9" s="8"/>
      <c r="C9" s="8"/>
      <c r="D9" s="8"/>
      <c r="E9" s="8"/>
      <c r="F9" s="8"/>
      <c r="G9" s="8"/>
      <c r="H9" s="1">
        <f>K6*10 + L6</f>
        <v>100.40243902439028</v>
      </c>
    </row>
    <row r="10" spans="1:14" x14ac:dyDescent="0.25">
      <c r="A10" s="8" t="s">
        <v>12</v>
      </c>
      <c r="B10" s="8"/>
      <c r="C10" s="8"/>
      <c r="D10" s="8"/>
      <c r="E10" s="8"/>
      <c r="F10" s="8"/>
      <c r="G10" s="8"/>
      <c r="H10" s="1">
        <f xml:space="preserve"> (100 - L6) / K6</f>
        <v>9.9657564172583282</v>
      </c>
    </row>
  </sheetData>
  <mergeCells count="3">
    <mergeCell ref="B1:I1"/>
    <mergeCell ref="A10:G10"/>
    <mergeCell ref="A9:G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4571-92AA-4E49-9EFB-2FE2449154B7}">
  <sheetPr codeName="Лист4"/>
  <dimension ref="A1:H23"/>
  <sheetViews>
    <sheetView workbookViewId="0">
      <selection activeCell="F2" sqref="F2"/>
    </sheetView>
  </sheetViews>
  <sheetFormatPr defaultRowHeight="15" x14ac:dyDescent="0.25"/>
  <sheetData>
    <row r="1" spans="1:8" x14ac:dyDescent="0.25">
      <c r="A1" s="1" t="s">
        <v>13</v>
      </c>
      <c r="B1" s="1">
        <v>1</v>
      </c>
      <c r="C1" s="1">
        <v>5</v>
      </c>
      <c r="D1" s="1">
        <v>10</v>
      </c>
      <c r="F1" t="s">
        <v>17</v>
      </c>
    </row>
    <row r="2" spans="1:8" x14ac:dyDescent="0.25">
      <c r="A2" s="1">
        <v>20</v>
      </c>
      <c r="B2" s="1">
        <v>61.2</v>
      </c>
      <c r="C2" s="1">
        <v>43.6</v>
      </c>
      <c r="D2" s="1">
        <v>23.3</v>
      </c>
      <c r="F2" s="1">
        <f t="array" ref="F2:H7">LOGEST(C7:C15,A7:B15,1,1)</f>
        <v>0.91804305722971435</v>
      </c>
      <c r="G2" s="1">
        <v>0.98016206452023791</v>
      </c>
      <c r="H2" s="1">
        <v>99.709066060024995</v>
      </c>
    </row>
    <row r="3" spans="1:8" x14ac:dyDescent="0.25">
      <c r="A3" s="1">
        <v>50</v>
      </c>
      <c r="B3" s="1">
        <v>33.6</v>
      </c>
      <c r="C3" s="1">
        <v>24</v>
      </c>
      <c r="D3" s="1">
        <v>15.6</v>
      </c>
      <c r="F3" s="1">
        <v>3.370072164061441E-4</v>
      </c>
      <c r="G3" s="1">
        <v>3.7601578610204157E-5</v>
      </c>
      <c r="H3" s="1">
        <v>3.0512659557034626E-3</v>
      </c>
    </row>
    <row r="4" spans="1:8" x14ac:dyDescent="0.25">
      <c r="A4" s="1">
        <v>100</v>
      </c>
      <c r="B4" s="1">
        <v>12.3</v>
      </c>
      <c r="C4" s="1">
        <v>8.8000000000000007</v>
      </c>
      <c r="D4" s="1">
        <v>5.7</v>
      </c>
      <c r="F4" s="1">
        <v>0.99998277621409304</v>
      </c>
      <c r="G4" s="1">
        <v>3.7223663706032147E-3</v>
      </c>
      <c r="H4" s="1" t="e">
        <v>#N/A</v>
      </c>
    </row>
    <row r="5" spans="1:8" x14ac:dyDescent="0.25">
      <c r="F5" s="1">
        <v>174174.73399105732</v>
      </c>
      <c r="G5" s="1">
        <v>6</v>
      </c>
      <c r="H5" s="1" t="e">
        <v>#N/A</v>
      </c>
    </row>
    <row r="6" spans="1:8" x14ac:dyDescent="0.25">
      <c r="A6" s="2" t="s">
        <v>14</v>
      </c>
      <c r="B6" s="2" t="s">
        <v>15</v>
      </c>
      <c r="C6" s="2" t="s">
        <v>8</v>
      </c>
      <c r="F6" s="1">
        <v>4.8267341984982837</v>
      </c>
      <c r="G6" s="1">
        <v>8.31360683819865E-5</v>
      </c>
      <c r="H6" s="1" t="e">
        <v>#N/A</v>
      </c>
    </row>
    <row r="7" spans="1:8" x14ac:dyDescent="0.25">
      <c r="A7" s="2">
        <v>20</v>
      </c>
      <c r="B7" s="2">
        <v>1</v>
      </c>
      <c r="C7" s="2">
        <v>61.2</v>
      </c>
      <c r="F7" s="1" t="e">
        <v>#N/A</v>
      </c>
      <c r="G7" s="1" t="e">
        <v>#N/A</v>
      </c>
      <c r="H7" s="1" t="e">
        <v>#N/A</v>
      </c>
    </row>
    <row r="8" spans="1:8" x14ac:dyDescent="0.25">
      <c r="A8" s="2">
        <v>50</v>
      </c>
      <c r="B8" s="2">
        <v>1</v>
      </c>
      <c r="C8" s="2">
        <v>33.6</v>
      </c>
    </row>
    <row r="9" spans="1:8" x14ac:dyDescent="0.25">
      <c r="A9" s="2">
        <v>100</v>
      </c>
      <c r="B9" s="2">
        <v>1</v>
      </c>
      <c r="C9" s="2">
        <v>12.3</v>
      </c>
    </row>
    <row r="10" spans="1:8" x14ac:dyDescent="0.25">
      <c r="A10" s="2">
        <v>20</v>
      </c>
      <c r="B10" s="2">
        <v>5</v>
      </c>
      <c r="C10" s="2">
        <v>43.6</v>
      </c>
    </row>
    <row r="11" spans="1:8" x14ac:dyDescent="0.25">
      <c r="A11" s="2">
        <v>50</v>
      </c>
      <c r="B11" s="2">
        <v>5</v>
      </c>
      <c r="C11" s="2">
        <v>24</v>
      </c>
    </row>
    <row r="12" spans="1:8" x14ac:dyDescent="0.25">
      <c r="A12" s="2">
        <v>100</v>
      </c>
      <c r="B12" s="2">
        <v>5</v>
      </c>
      <c r="C12" s="2">
        <v>8.8000000000000007</v>
      </c>
    </row>
    <row r="13" spans="1:8" x14ac:dyDescent="0.25">
      <c r="A13" s="2">
        <v>20</v>
      </c>
      <c r="B13" s="2">
        <v>10</v>
      </c>
      <c r="C13" s="2">
        <v>28.3</v>
      </c>
    </row>
    <row r="14" spans="1:8" x14ac:dyDescent="0.25">
      <c r="A14" s="2">
        <v>50</v>
      </c>
      <c r="B14" s="2">
        <v>10</v>
      </c>
      <c r="C14" s="2">
        <v>15.6</v>
      </c>
    </row>
    <row r="15" spans="1:8" x14ac:dyDescent="0.25">
      <c r="A15" s="2">
        <v>100</v>
      </c>
      <c r="B15" s="2">
        <v>10</v>
      </c>
      <c r="C15" s="2">
        <v>5.7</v>
      </c>
    </row>
    <row r="17" spans="1:5" x14ac:dyDescent="0.25">
      <c r="A17" t="s">
        <v>16</v>
      </c>
      <c r="E17" t="s">
        <v>18</v>
      </c>
    </row>
    <row r="18" spans="1:5" x14ac:dyDescent="0.25">
      <c r="A18" s="2" t="s">
        <v>14</v>
      </c>
      <c r="B18" s="2" t="s">
        <v>15</v>
      </c>
      <c r="C18" s="2" t="s">
        <v>8</v>
      </c>
    </row>
    <row r="19" spans="1:5" x14ac:dyDescent="0.25">
      <c r="A19" s="2">
        <v>0</v>
      </c>
      <c r="B19" s="2">
        <v>0</v>
      </c>
      <c r="C19" s="2">
        <f>$H$2 * ($G$2^A19) * ($F$2^B19)</f>
        <v>99.709066060024995</v>
      </c>
    </row>
    <row r="20" spans="1:5" x14ac:dyDescent="0.25">
      <c r="A20" s="2">
        <v>0</v>
      </c>
      <c r="B20" s="2">
        <v>1</v>
      </c>
      <c r="C20" s="2">
        <f>$H$2 * ($G$2^A20) * ($F$2^B20)</f>
        <v>91.537215839264888</v>
      </c>
    </row>
    <row r="21" spans="1:5" x14ac:dyDescent="0.25">
      <c r="A21" s="2">
        <v>0</v>
      </c>
      <c r="B21" s="2">
        <v>3</v>
      </c>
      <c r="C21" s="2">
        <f>$H$2 * ($G$2^A21) * ($F$2^B21)</f>
        <v>77.147845148906924</v>
      </c>
    </row>
    <row r="22" spans="1:5" x14ac:dyDescent="0.25">
      <c r="A22" s="2">
        <v>200</v>
      </c>
      <c r="B22" s="2">
        <v>0</v>
      </c>
      <c r="C22" s="2">
        <f>$H$2 * ($G$2^A22) * ($F$2^B22)</f>
        <v>1.8126444481975106</v>
      </c>
    </row>
    <row r="23" spans="1:5" x14ac:dyDescent="0.25">
      <c r="A23" s="2">
        <v>200</v>
      </c>
      <c r="B23" s="2">
        <v>1</v>
      </c>
      <c r="C23" s="2">
        <f>$H$2 * ($G$2^A23) * ($F$2^B23)</f>
        <v>1.6640856508937112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6EB8-FC9A-4C9D-9C78-B9599632E8E5}">
  <sheetPr codeName="Лист5"/>
  <dimension ref="A1:O31"/>
  <sheetViews>
    <sheetView workbookViewId="0">
      <selection activeCell="M8" sqref="M8"/>
    </sheetView>
  </sheetViews>
  <sheetFormatPr defaultRowHeight="15" x14ac:dyDescent="0.25"/>
  <cols>
    <col min="17" max="17" width="12.7109375" bestFit="1" customWidth="1"/>
  </cols>
  <sheetData>
    <row r="1" spans="1:15" x14ac:dyDescent="0.25">
      <c r="A1" s="1" t="s">
        <v>14</v>
      </c>
      <c r="B1" s="1" t="s">
        <v>15</v>
      </c>
      <c r="C1" s="1" t="s">
        <v>8</v>
      </c>
      <c r="E1" s="2"/>
      <c r="F1" s="2">
        <v>15</v>
      </c>
      <c r="G1" s="2">
        <v>20</v>
      </c>
      <c r="H1" s="2">
        <v>25</v>
      </c>
      <c r="M1" t="s">
        <v>19</v>
      </c>
    </row>
    <row r="2" spans="1:15" x14ac:dyDescent="0.25">
      <c r="A2" s="1">
        <v>100</v>
      </c>
      <c r="B2" s="1">
        <v>25</v>
      </c>
      <c r="C2" s="1">
        <v>2.8</v>
      </c>
      <c r="E2" s="2">
        <v>100</v>
      </c>
      <c r="F2" s="2">
        <f>ROUND(C11, 1)</f>
        <v>3.3</v>
      </c>
      <c r="G2" s="2">
        <f>ROUND(C18, 1)</f>
        <v>3</v>
      </c>
      <c r="H2" s="2">
        <f>ROUND(C25, 1)</f>
        <v>2.8</v>
      </c>
      <c r="M2" s="3">
        <v>15</v>
      </c>
      <c r="N2" s="1">
        <v>20</v>
      </c>
      <c r="O2" s="1">
        <v>25</v>
      </c>
    </row>
    <row r="3" spans="1:15" x14ac:dyDescent="0.25">
      <c r="A3" s="1">
        <v>100</v>
      </c>
      <c r="B3" s="1">
        <v>15</v>
      </c>
      <c r="C3" s="1">
        <v>3.3</v>
      </c>
      <c r="E3" s="2">
        <v>105</v>
      </c>
      <c r="F3" s="2">
        <f t="shared" ref="F3:F8" si="0">ROUND(C12, 1)</f>
        <v>3.3</v>
      </c>
      <c r="G3" s="2">
        <f t="shared" ref="G3:G8" si="1">ROUND(C19, 1)</f>
        <v>3.1</v>
      </c>
      <c r="H3" s="2">
        <f t="shared" ref="H3:H8" si="2">ROUND(C26, 1)</f>
        <v>2.8</v>
      </c>
      <c r="M3" s="1">
        <f t="array" ref="M3:M5">LINEST(F2:F8, E2:E8^{1.2}, TRUE, TRUE)</f>
        <v>2.3050496112902602E-3</v>
      </c>
      <c r="N3" s="1">
        <f t="array" ref="N3:N5">LINEST(G2:G8, E2:E8^{1.2}, TRUE, TRUE)</f>
        <v>2.7639809183878329E-3</v>
      </c>
      <c r="O3" s="1">
        <f t="array" ref="O3:O5">LINEST(H2:H8, E2:E8^{1.2}, TRUE, TRUE)</f>
        <v>3.2290803780121889E-3</v>
      </c>
    </row>
    <row r="4" spans="1:15" x14ac:dyDescent="0.25">
      <c r="A4" s="1">
        <v>105</v>
      </c>
      <c r="B4" s="1">
        <v>26</v>
      </c>
      <c r="C4" s="1">
        <v>2.8</v>
      </c>
      <c r="E4" s="2">
        <v>110</v>
      </c>
      <c r="F4" s="2">
        <f t="shared" si="0"/>
        <v>3.4</v>
      </c>
      <c r="G4" s="2">
        <f t="shared" si="1"/>
        <v>3.1</v>
      </c>
      <c r="H4" s="2">
        <f t="shared" si="2"/>
        <v>2.9</v>
      </c>
      <c r="M4" s="1">
        <v>3.5719161828615744E-4</v>
      </c>
      <c r="N4" s="1">
        <v>4.1523473888886009E-4</v>
      </c>
      <c r="O4" s="1">
        <v>3.5362037814102502E-4</v>
      </c>
    </row>
    <row r="5" spans="1:15" x14ac:dyDescent="0.25">
      <c r="A5" s="1">
        <v>110</v>
      </c>
      <c r="B5" s="1">
        <v>23</v>
      </c>
      <c r="C5" s="1">
        <v>3</v>
      </c>
      <c r="E5" s="2">
        <v>115</v>
      </c>
      <c r="F5" s="2">
        <f t="shared" si="0"/>
        <v>3.4</v>
      </c>
      <c r="G5" s="2">
        <f t="shared" si="1"/>
        <v>3.2</v>
      </c>
      <c r="H5" s="2">
        <f t="shared" si="2"/>
        <v>2.9</v>
      </c>
      <c r="M5" s="4">
        <v>0.89280631028529411</v>
      </c>
      <c r="N5" s="4">
        <v>0.89859669712179313</v>
      </c>
      <c r="O5" s="4">
        <v>0.94342872623515683</v>
      </c>
    </row>
    <row r="6" spans="1:15" x14ac:dyDescent="0.25">
      <c r="A6" s="1">
        <v>112</v>
      </c>
      <c r="B6" s="1">
        <v>16</v>
      </c>
      <c r="C6" s="1">
        <v>3.3</v>
      </c>
      <c r="E6" s="2">
        <v>120</v>
      </c>
      <c r="F6" s="2">
        <f t="shared" si="0"/>
        <v>3.4</v>
      </c>
      <c r="G6" s="2">
        <f t="shared" si="1"/>
        <v>3.2</v>
      </c>
      <c r="H6" s="2">
        <f t="shared" si="2"/>
        <v>3</v>
      </c>
    </row>
    <row r="7" spans="1:15" x14ac:dyDescent="0.25">
      <c r="A7" s="1">
        <v>120</v>
      </c>
      <c r="B7" s="1">
        <v>20</v>
      </c>
      <c r="C7" s="1">
        <v>3.2</v>
      </c>
      <c r="E7" s="2">
        <v>125</v>
      </c>
      <c r="F7" s="2">
        <f t="shared" si="0"/>
        <v>3.5</v>
      </c>
      <c r="G7" s="2">
        <f t="shared" si="1"/>
        <v>3.2</v>
      </c>
      <c r="H7" s="2">
        <f t="shared" si="2"/>
        <v>3</v>
      </c>
      <c r="M7" s="1">
        <v>15</v>
      </c>
      <c r="N7" s="1"/>
      <c r="O7" s="9"/>
    </row>
    <row r="8" spans="1:15" x14ac:dyDescent="0.25">
      <c r="A8" s="1">
        <v>130</v>
      </c>
      <c r="B8" s="1">
        <v>20</v>
      </c>
      <c r="C8" s="1">
        <v>3.3</v>
      </c>
      <c r="E8" s="2">
        <v>130</v>
      </c>
      <c r="F8" s="2">
        <f t="shared" si="0"/>
        <v>3.5</v>
      </c>
      <c r="G8" s="2">
        <f t="shared" si="1"/>
        <v>3.3</v>
      </c>
      <c r="H8" s="2">
        <f t="shared" si="2"/>
        <v>3.1</v>
      </c>
      <c r="M8" s="1">
        <f t="array" ref="M8:N8">LINEST(F2:F8, E2:E8^{1.2}, TRUE, TRUE)</f>
        <v>2.3050496112902602E-3</v>
      </c>
      <c r="N8" s="1">
        <v>2.7146503390472145</v>
      </c>
      <c r="O8" s="9"/>
    </row>
    <row r="9" spans="1:15" x14ac:dyDescent="0.25">
      <c r="M9" s="1">
        <v>20</v>
      </c>
      <c r="N9" s="1"/>
      <c r="O9" s="9"/>
    </row>
    <row r="10" spans="1:15" x14ac:dyDescent="0.25">
      <c r="A10" s="1" t="s">
        <v>14</v>
      </c>
      <c r="B10" s="1" t="s">
        <v>15</v>
      </c>
      <c r="C10" s="1" t="s">
        <v>8</v>
      </c>
      <c r="M10" s="1">
        <f t="array" ref="M10:N10">LINEST(G2:G8, E2:E8^{1.2}, TRUE, TRUE)</f>
        <v>2.7639809183878329E-3</v>
      </c>
      <c r="N10" s="1">
        <v>2.3353412889602394</v>
      </c>
      <c r="O10" s="9"/>
    </row>
    <row r="11" spans="1:15" x14ac:dyDescent="0.25">
      <c r="A11" s="1">
        <v>100</v>
      </c>
      <c r="B11" s="1">
        <v>15</v>
      </c>
      <c r="C11" s="1">
        <f t="array" ref="C11:C31">TREND(C2:C8,A2:B8,A11:B31,1)</f>
        <v>3.2790460772715524</v>
      </c>
      <c r="M11" s="1">
        <v>25</v>
      </c>
      <c r="N11" s="1"/>
      <c r="O11" s="9"/>
    </row>
    <row r="12" spans="1:15" x14ac:dyDescent="0.25">
      <c r="A12" s="1">
        <v>105</v>
      </c>
      <c r="B12" s="1">
        <v>15</v>
      </c>
      <c r="C12" s="1">
        <v>3.3197573212126015</v>
      </c>
      <c r="M12" s="1">
        <f t="array" ref="M12:N12">LINEST(H2:H8, E2:E8^{1.2}, TRUE, TRUE)</f>
        <v>3.2290803780121889E-3</v>
      </c>
      <c r="N12" s="1">
        <v>1.9684840051076087</v>
      </c>
      <c r="O12" s="9"/>
    </row>
    <row r="13" spans="1:15" x14ac:dyDescent="0.25">
      <c r="A13" s="1">
        <v>110</v>
      </c>
      <c r="B13" s="1">
        <v>15</v>
      </c>
      <c r="C13" s="1">
        <v>3.3604685651536506</v>
      </c>
    </row>
    <row r="14" spans="1:15" x14ac:dyDescent="0.25">
      <c r="A14" s="1">
        <v>115</v>
      </c>
      <c r="B14" s="1">
        <v>15</v>
      </c>
      <c r="C14" s="1">
        <v>3.4011798090946996</v>
      </c>
    </row>
    <row r="15" spans="1:15" x14ac:dyDescent="0.25">
      <c r="A15" s="1">
        <v>120</v>
      </c>
      <c r="B15" s="1">
        <v>15</v>
      </c>
      <c r="C15" s="1">
        <v>3.4418910530357492</v>
      </c>
    </row>
    <row r="16" spans="1:15" x14ac:dyDescent="0.25">
      <c r="A16" s="1">
        <v>125</v>
      </c>
      <c r="B16" s="1">
        <v>15</v>
      </c>
      <c r="C16" s="1">
        <v>3.4826022969767982</v>
      </c>
    </row>
    <row r="17" spans="1:3" x14ac:dyDescent="0.25">
      <c r="A17" s="1">
        <v>130</v>
      </c>
      <c r="B17" s="1">
        <v>15</v>
      </c>
      <c r="C17" s="1">
        <v>3.5233135409178473</v>
      </c>
    </row>
    <row r="18" spans="1:3" x14ac:dyDescent="0.25">
      <c r="A18" s="1">
        <v>100</v>
      </c>
      <c r="B18" s="1">
        <v>20</v>
      </c>
      <c r="C18" s="1">
        <v>3.0440116150724243</v>
      </c>
    </row>
    <row r="19" spans="1:3" x14ac:dyDescent="0.25">
      <c r="A19" s="1">
        <v>105</v>
      </c>
      <c r="B19" s="1">
        <v>20</v>
      </c>
      <c r="C19" s="1">
        <v>3.0847228590134734</v>
      </c>
    </row>
    <row r="20" spans="1:3" x14ac:dyDescent="0.25">
      <c r="A20" s="1">
        <v>110</v>
      </c>
      <c r="B20" s="1">
        <v>20</v>
      </c>
      <c r="C20" s="1">
        <v>3.1254341029545225</v>
      </c>
    </row>
    <row r="21" spans="1:3" x14ac:dyDescent="0.25">
      <c r="A21" s="1">
        <v>115</v>
      </c>
      <c r="B21" s="1">
        <v>20</v>
      </c>
      <c r="C21" s="1">
        <v>3.166145346895572</v>
      </c>
    </row>
    <row r="22" spans="1:3" x14ac:dyDescent="0.25">
      <c r="A22" s="1">
        <v>120</v>
      </c>
      <c r="B22" s="1">
        <v>20</v>
      </c>
      <c r="C22" s="1">
        <v>3.2068565908366211</v>
      </c>
    </row>
    <row r="23" spans="1:3" x14ac:dyDescent="0.25">
      <c r="A23" s="1">
        <v>125</v>
      </c>
      <c r="B23" s="1">
        <v>20</v>
      </c>
      <c r="C23" s="1">
        <v>3.2475678347776702</v>
      </c>
    </row>
    <row r="24" spans="1:3" x14ac:dyDescent="0.25">
      <c r="A24" s="1">
        <v>130</v>
      </c>
      <c r="B24" s="1">
        <v>20</v>
      </c>
      <c r="C24" s="1">
        <v>3.2882790787187193</v>
      </c>
    </row>
    <row r="25" spans="1:3" x14ac:dyDescent="0.25">
      <c r="A25" s="1">
        <v>100</v>
      </c>
      <c r="B25" s="1">
        <v>25</v>
      </c>
      <c r="C25" s="1">
        <v>2.8089771528732963</v>
      </c>
    </row>
    <row r="26" spans="1:3" x14ac:dyDescent="0.25">
      <c r="A26" s="1">
        <v>105</v>
      </c>
      <c r="B26" s="1">
        <v>25</v>
      </c>
      <c r="C26" s="1">
        <v>2.8496883968143454</v>
      </c>
    </row>
    <row r="27" spans="1:3" x14ac:dyDescent="0.25">
      <c r="A27" s="1">
        <v>110</v>
      </c>
      <c r="B27" s="1">
        <v>25</v>
      </c>
      <c r="C27" s="1">
        <v>2.8903996407553949</v>
      </c>
    </row>
    <row r="28" spans="1:3" x14ac:dyDescent="0.25">
      <c r="A28" s="1">
        <v>115</v>
      </c>
      <c r="B28" s="1">
        <v>25</v>
      </c>
      <c r="C28" s="1">
        <v>2.931110884696444</v>
      </c>
    </row>
    <row r="29" spans="1:3" x14ac:dyDescent="0.25">
      <c r="A29" s="1">
        <v>120</v>
      </c>
      <c r="B29" s="1">
        <v>25</v>
      </c>
      <c r="C29" s="1">
        <v>2.9718221286374931</v>
      </c>
    </row>
    <row r="30" spans="1:3" x14ac:dyDescent="0.25">
      <c r="A30" s="1">
        <v>125</v>
      </c>
      <c r="B30" s="1">
        <v>25</v>
      </c>
      <c r="C30" s="1">
        <v>3.0125333725785426</v>
      </c>
    </row>
    <row r="31" spans="1:3" x14ac:dyDescent="0.25">
      <c r="A31" s="1">
        <v>130</v>
      </c>
      <c r="B31" s="1">
        <v>25</v>
      </c>
      <c r="C31" s="1">
        <v>3.0532446165195912</v>
      </c>
    </row>
  </sheetData>
  <sortState xmlns:xlrd2="http://schemas.microsoft.com/office/spreadsheetml/2017/richdata2" ref="A2:C8">
    <sortCondition ref="A1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FF9F-22AD-48E5-882B-CDE856535255}">
  <sheetPr codeName="Лист6"/>
  <dimension ref="A1:L14"/>
  <sheetViews>
    <sheetView tabSelected="1" workbookViewId="0">
      <selection activeCell="F21" sqref="F21"/>
    </sheetView>
  </sheetViews>
  <sheetFormatPr defaultRowHeight="15" x14ac:dyDescent="0.25"/>
  <cols>
    <col min="1" max="1" width="18.85546875" bestFit="1" customWidth="1"/>
    <col min="2" max="2" width="23" bestFit="1" customWidth="1"/>
    <col min="3" max="3" width="22.85546875" bestFit="1" customWidth="1"/>
    <col min="4" max="4" width="28.42578125" bestFit="1" customWidth="1"/>
    <col min="5" max="5" width="8.5703125" bestFit="1" customWidth="1"/>
    <col min="7" max="8" width="24" bestFit="1" customWidth="1"/>
    <col min="9" max="9" width="22.85546875" bestFit="1" customWidth="1"/>
    <col min="10" max="10" width="13.28515625" bestFit="1" customWidth="1"/>
    <col min="11" max="11" width="12" bestFit="1" customWidth="1"/>
    <col min="12" max="12" width="5.5703125" bestFit="1" customWidth="1"/>
  </cols>
  <sheetData>
    <row r="1" spans="1:12" x14ac:dyDescent="0.2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G1" s="6" t="s">
        <v>28</v>
      </c>
      <c r="H1" s="6" t="s">
        <v>27</v>
      </c>
      <c r="I1" s="6" t="s">
        <v>26</v>
      </c>
      <c r="J1" s="6" t="s">
        <v>25</v>
      </c>
    </row>
    <row r="2" spans="1:12" x14ac:dyDescent="0.25">
      <c r="A2">
        <v>2310</v>
      </c>
      <c r="B2">
        <v>2</v>
      </c>
      <c r="C2">
        <v>2</v>
      </c>
      <c r="D2">
        <v>20</v>
      </c>
      <c r="E2">
        <v>142000</v>
      </c>
      <c r="G2">
        <f t="array" ref="G2:L2">LINEST(E2:E12, A2:D12, TRUE, TRUE)</f>
        <v>-234.23716447120248</v>
      </c>
      <c r="H2">
        <v>2553.2106603915386</v>
      </c>
      <c r="I2">
        <v>12529.76816708675</v>
      </c>
      <c r="J2">
        <v>27.641387366020282</v>
      </c>
      <c r="K2">
        <v>52317.83050729135</v>
      </c>
      <c r="L2" t="e">
        <v>#N/A</v>
      </c>
    </row>
    <row r="3" spans="1:12" x14ac:dyDescent="0.25">
      <c r="A3">
        <v>2333</v>
      </c>
      <c r="B3">
        <v>2</v>
      </c>
      <c r="C3">
        <v>2</v>
      </c>
      <c r="D3">
        <v>12</v>
      </c>
      <c r="E3">
        <v>144000</v>
      </c>
    </row>
    <row r="4" spans="1:12" x14ac:dyDescent="0.25">
      <c r="A4">
        <v>2356</v>
      </c>
      <c r="B4">
        <v>3</v>
      </c>
      <c r="C4">
        <v>1.5</v>
      </c>
      <c r="D4">
        <v>33</v>
      </c>
      <c r="E4">
        <v>151000</v>
      </c>
      <c r="G4" t="s">
        <v>29</v>
      </c>
    </row>
    <row r="5" spans="1:12" x14ac:dyDescent="0.25">
      <c r="A5">
        <v>2379</v>
      </c>
      <c r="B5">
        <v>3</v>
      </c>
      <c r="C5">
        <v>2</v>
      </c>
      <c r="D5">
        <v>43</v>
      </c>
      <c r="E5">
        <v>150000</v>
      </c>
    </row>
    <row r="6" spans="1:12" x14ac:dyDescent="0.25">
      <c r="A6">
        <v>2402</v>
      </c>
      <c r="B6">
        <v>2</v>
      </c>
      <c r="C6">
        <v>3</v>
      </c>
      <c r="D6">
        <v>53</v>
      </c>
      <c r="E6">
        <v>139000</v>
      </c>
      <c r="H6" s="6"/>
    </row>
    <row r="7" spans="1:12" x14ac:dyDescent="0.25">
      <c r="A7">
        <v>2425</v>
      </c>
      <c r="B7">
        <v>4</v>
      </c>
      <c r="C7">
        <v>2</v>
      </c>
      <c r="D7">
        <v>23</v>
      </c>
      <c r="E7">
        <v>169000</v>
      </c>
      <c r="H7" s="6"/>
    </row>
    <row r="8" spans="1:12" x14ac:dyDescent="0.25">
      <c r="A8">
        <v>2448</v>
      </c>
      <c r="B8">
        <v>2</v>
      </c>
      <c r="C8">
        <v>1.5</v>
      </c>
      <c r="D8">
        <v>99</v>
      </c>
      <c r="E8">
        <v>126000</v>
      </c>
      <c r="H8" s="6"/>
    </row>
    <row r="9" spans="1:12" x14ac:dyDescent="0.25">
      <c r="A9">
        <v>2471</v>
      </c>
      <c r="B9">
        <v>2</v>
      </c>
      <c r="C9">
        <v>2</v>
      </c>
      <c r="D9">
        <v>34</v>
      </c>
      <c r="E9">
        <v>142900</v>
      </c>
      <c r="H9" s="6"/>
    </row>
    <row r="10" spans="1:12" x14ac:dyDescent="0.25">
      <c r="A10">
        <v>2494</v>
      </c>
      <c r="B10">
        <v>3</v>
      </c>
      <c r="C10">
        <v>3</v>
      </c>
      <c r="D10">
        <v>23</v>
      </c>
      <c r="E10">
        <v>163000</v>
      </c>
    </row>
    <row r="11" spans="1:12" x14ac:dyDescent="0.25">
      <c r="A11">
        <v>2517</v>
      </c>
      <c r="B11">
        <v>4</v>
      </c>
      <c r="C11">
        <v>4</v>
      </c>
      <c r="D11">
        <v>55</v>
      </c>
      <c r="E11">
        <v>169000</v>
      </c>
    </row>
    <row r="12" spans="1:12" x14ac:dyDescent="0.25">
      <c r="A12">
        <v>2540</v>
      </c>
      <c r="B12">
        <v>2</v>
      </c>
      <c r="C12">
        <v>3</v>
      </c>
      <c r="D12">
        <v>22</v>
      </c>
      <c r="E12">
        <v>149000</v>
      </c>
    </row>
    <row r="14" spans="1:12" x14ac:dyDescent="0.25">
      <c r="A14">
        <v>2500</v>
      </c>
      <c r="B14">
        <v>3</v>
      </c>
      <c r="C14">
        <v>2</v>
      </c>
      <c r="D14">
        <v>25</v>
      </c>
      <c r="E14">
        <f>TREND(E2:E12,A2:D12,A14:D14,1)</f>
        <v>158261.09563260531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2024-10-02T17:23:06Z</dcterms:modified>
</cp:coreProperties>
</file>