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isas uteis\_temp\"/>
    </mc:Choice>
  </mc:AlternateContent>
  <xr:revisionPtr revIDLastSave="0" documentId="8_{D22B1E98-F1EF-4933-9A69-CC9F53F75A11}" xr6:coauthVersionLast="47" xr6:coauthVersionMax="47" xr10:uidLastSave="{00000000-0000-0000-0000-000000000000}"/>
  <bookViews>
    <workbookView xWindow="-120" yWindow="-120" windowWidth="29040" windowHeight="15840" xr2:uid="{CA116F67-833C-413C-A0E6-8A20544FDDA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1" l="1"/>
  <c r="N10" i="1"/>
  <c r="O10" i="1" s="1"/>
  <c r="P10" i="1" s="1"/>
  <c r="Q10" i="1" s="1"/>
  <c r="B1" i="1" a="1"/>
  <c r="B1" i="1" s="1"/>
  <c r="D1" i="1" s="1"/>
  <c r="Q11" i="1" l="1"/>
  <c r="P11" i="1"/>
  <c r="O11" i="1" s="1"/>
  <c r="N11" i="1" s="1"/>
  <c r="C2" i="1"/>
  <c r="D6" i="1"/>
  <c r="D25" i="1"/>
  <c r="D12" i="1"/>
  <c r="D10" i="1"/>
  <c r="D9" i="1"/>
  <c r="D19" i="1"/>
  <c r="D30" i="1"/>
  <c r="D18" i="1"/>
  <c r="D29" i="1"/>
  <c r="D17" i="1"/>
  <c r="D5" i="1"/>
  <c r="D13" i="1"/>
  <c r="D11" i="1"/>
  <c r="D20" i="1"/>
  <c r="D28" i="1"/>
  <c r="D4" i="1"/>
  <c r="D24" i="1"/>
  <c r="D23" i="1"/>
  <c r="D22" i="1"/>
  <c r="D21" i="1"/>
  <c r="D8" i="1"/>
  <c r="D7" i="1"/>
  <c r="D16" i="1"/>
  <c r="D27" i="1"/>
  <c r="D15" i="1"/>
  <c r="D3" i="1"/>
  <c r="D26" i="1"/>
  <c r="D14" i="1"/>
  <c r="D2" i="1"/>
  <c r="M11" i="1" l="1"/>
  <c r="J1" i="1"/>
  <c r="E1" i="1" s="1"/>
  <c r="J2" i="1"/>
  <c r="E14" i="1" l="1"/>
  <c r="E21" i="1"/>
  <c r="E3" i="1"/>
  <c r="E15" i="1"/>
  <c r="E5" i="1"/>
  <c r="E29" i="1"/>
  <c r="F12" i="1"/>
  <c r="F24" i="1"/>
  <c r="F22" i="1"/>
  <c r="F11" i="1"/>
  <c r="F1" i="1"/>
  <c r="F13" i="1"/>
  <c r="F25" i="1"/>
  <c r="F2" i="1"/>
  <c r="F14" i="1"/>
  <c r="F26" i="1"/>
  <c r="F28" i="1"/>
  <c r="F17" i="1"/>
  <c r="F30" i="1"/>
  <c r="F19" i="1"/>
  <c r="F21" i="1"/>
  <c r="G21" i="1" s="1"/>
  <c r="F3" i="1"/>
  <c r="F15" i="1"/>
  <c r="G15" i="1" s="1"/>
  <c r="F27" i="1"/>
  <c r="F16" i="1"/>
  <c r="F29" i="1"/>
  <c r="F18" i="1"/>
  <c r="F20" i="1"/>
  <c r="F10" i="1"/>
  <c r="F23" i="1"/>
  <c r="F4" i="1"/>
  <c r="F9" i="1"/>
  <c r="G9" i="1" s="1"/>
  <c r="F5" i="1"/>
  <c r="G5" i="1" s="1"/>
  <c r="F6" i="1"/>
  <c r="F7" i="1"/>
  <c r="F8" i="1"/>
  <c r="E6" i="1"/>
  <c r="E16" i="1"/>
  <c r="E12" i="1"/>
  <c r="G12" i="1" s="1"/>
  <c r="E7" i="1"/>
  <c r="E4" i="1"/>
  <c r="E28" i="1"/>
  <c r="E23" i="1"/>
  <c r="E25" i="1"/>
  <c r="E11" i="1"/>
  <c r="E10" i="1"/>
  <c r="E22" i="1"/>
  <c r="G22" i="1" s="1"/>
  <c r="E27" i="1"/>
  <c r="G27" i="1" s="1"/>
  <c r="E2" i="1"/>
  <c r="E9" i="1"/>
  <c r="E18" i="1"/>
  <c r="E13" i="1"/>
  <c r="E26" i="1"/>
  <c r="E24" i="1"/>
  <c r="E30" i="1"/>
  <c r="E8" i="1"/>
  <c r="E20" i="1"/>
  <c r="G20" i="1" s="1"/>
  <c r="E17" i="1"/>
  <c r="G17" i="1" s="1"/>
  <c r="E19" i="1"/>
  <c r="G19" i="1" s="1"/>
  <c r="G23" i="1"/>
  <c r="G28" i="1"/>
  <c r="G2" i="1"/>
  <c r="G1" i="1"/>
  <c r="G8" i="1" l="1"/>
  <c r="G26" i="1"/>
  <c r="G6" i="1"/>
  <c r="G10" i="1"/>
  <c r="G16" i="1"/>
  <c r="G25" i="1"/>
  <c r="G30" i="1"/>
  <c r="G3" i="1"/>
  <c r="G4" i="1"/>
  <c r="G18" i="1"/>
  <c r="G14" i="1"/>
  <c r="G7" i="1"/>
  <c r="G24" i="1"/>
  <c r="G29" i="1"/>
  <c r="G13" i="1"/>
  <c r="G11" i="1"/>
  <c r="J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<sst xmlns="http://schemas.openxmlformats.org/spreadsheetml/2006/main" count="17" uniqueCount="17">
  <si>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min distance</t>
  </si>
  <si>
    <t>max distance</t>
  </si>
  <si>
    <t>weighted difficulty</t>
  </si>
  <si>
    <t>bpm</t>
  </si>
  <si>
    <t>bps</t>
  </si>
  <si>
    <t>period (sec)</t>
  </si>
  <si>
    <t>period (ms)</t>
  </si>
  <si>
    <t>beat 1/4</t>
  </si>
  <si>
    <t>sr</t>
  </si>
  <si>
    <t>execution</t>
  </si>
  <si>
    <t>types of stamina</t>
  </si>
  <si>
    <t>reading</t>
  </si>
  <si>
    <t>coordination</t>
  </si>
  <si>
    <t>types of types</t>
  </si>
  <si>
    <t>physical</t>
  </si>
  <si>
    <t>how to deal with sections</t>
  </si>
  <si>
    <t>theory of relativity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</si>
</sst>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7D285-15D3-4015-AEE9-2FD8A1FB6F91}">
  <dimension ref="A1:Q31"/>
  <sheetViews>
    <sheetView tabSelected="1" workbookViewId="0">
      <selection activeCell="N15" sqref="N15"/>
    </sheetView>
  </sheetViews>
  <sheetFormatPr defaultRowHeight="13.5" x14ac:dyDescent="0.15"/>
  <cols>
    <col min="9" max="9" width="17" customWidth="1"/>
    <col min="13" max="16" width="10.875" customWidth="1"/>
  </cols>
  <sheetData>
    <row r="1" spans="1:17" x14ac:dyDescent="0.15">
      <c r="A1">
        <v>1545</v>
      </c>
      <c r="B1" cm="1">
        <f t="array" ref="B1:B31">_xlfn._xlws.FILTER(A:A,A:A&lt;&gt;"")</f>
        <v>1545</v>
      </c>
      <c r="D1">
        <f>B2-B1</f>
        <v>281</v>
      </c>
      <c r="E1">
        <f>ROUND(D1/$J$1,1)</f>
        <v>4.5</v>
      </c>
      <c r="F1">
        <f>ROUND($J$2/D1,1)-1</f>
        <v>0</v>
      </c>
      <c r="G1">
        <f>E1*F1</f>
        <v>0</v>
      </c>
      <c r="I1" t="s">
        <v>0</v>
      </c>
      <c r="J1">
        <f>MIN(D1:D30)</f>
        <v>62</v>
      </c>
    </row>
    <row r="2" spans="1:17" x14ac:dyDescent="0.15">
      <c r="A2">
        <v>1826</v>
      </c>
      <c r="B2">
        <v>1826</v>
      </c>
      <c r="C2">
        <f>INDEX(_xlfn.ANCHORARRAY(B1),2)</f>
        <v>1826</v>
      </c>
      <c r="D2">
        <f>B3-B2</f>
        <v>281</v>
      </c>
      <c r="E2">
        <f>ROUND(D2/$J$1,1)</f>
        <v>4.5</v>
      </c>
      <c r="F2">
        <f>ROUND($J$2/D2,1)-1</f>
        <v>0</v>
      </c>
      <c r="G2">
        <f t="shared" ref="G2:G30" si="0">E2*F2</f>
        <v>0</v>
      </c>
      <c r="I2" t="s">
        <v>1</v>
      </c>
      <c r="J2">
        <f>MAX(D1:D30)</f>
        <v>281</v>
      </c>
    </row>
    <row r="3" spans="1:17" x14ac:dyDescent="0.15">
      <c r="A3">
        <v>2107</v>
      </c>
      <c r="B3">
        <v>2107</v>
      </c>
      <c r="D3">
        <f>B4-B3</f>
        <v>188</v>
      </c>
      <c r="E3">
        <f>ROUND(D3/$J$1,1)</f>
        <v>3</v>
      </c>
      <c r="F3">
        <f>ROUND($J$2/D3,1)-1</f>
        <v>0.5</v>
      </c>
      <c r="G3">
        <f t="shared" si="0"/>
        <v>1.5</v>
      </c>
      <c r="I3" t="s">
        <v>2</v>
      </c>
      <c r="J3">
        <f>AVERAGE(G1:G30)</f>
        <v>2.2999999999999998</v>
      </c>
    </row>
    <row r="4" spans="1:17" x14ac:dyDescent="0.15">
      <c r="A4">
        <v>2295</v>
      </c>
      <c r="B4">
        <v>2295</v>
      </c>
      <c r="D4">
        <f>B5-B4</f>
        <v>281</v>
      </c>
      <c r="E4">
        <f>ROUND(D4/$J$1,1)</f>
        <v>4.5</v>
      </c>
      <c r="F4">
        <f>ROUND($J$2/D4,1)-1</f>
        <v>0</v>
      </c>
      <c r="G4">
        <f t="shared" si="0"/>
        <v>0</v>
      </c>
    </row>
    <row r="5" spans="1:17" x14ac:dyDescent="0.15">
      <c r="A5">
        <v>2576</v>
      </c>
      <c r="B5">
        <v>2576</v>
      </c>
      <c r="D5">
        <f>B6-B5</f>
        <v>281</v>
      </c>
      <c r="E5">
        <f>ROUND(D5/$J$1,1)</f>
        <v>4.5</v>
      </c>
      <c r="F5">
        <f>ROUND($J$2/D5,1)-1</f>
        <v>0</v>
      </c>
      <c r="G5">
        <f t="shared" si="0"/>
        <v>0</v>
      </c>
    </row>
    <row r="6" spans="1:17" x14ac:dyDescent="0.15">
      <c r="A6">
        <v>2857</v>
      </c>
      <c r="B6">
        <v>2857</v>
      </c>
      <c r="D6">
        <f>B7-B6</f>
        <v>188</v>
      </c>
      <c r="E6">
        <f>ROUND(D6/$J$1,1)</f>
        <v>3</v>
      </c>
      <c r="F6">
        <f>ROUND($J$2/D6,1)-1</f>
        <v>0.5</v>
      </c>
      <c r="G6">
        <f t="shared" si="0"/>
        <v>1.5</v>
      </c>
    </row>
    <row r="7" spans="1:17" x14ac:dyDescent="0.15">
      <c r="A7">
        <v>3045</v>
      </c>
      <c r="B7">
        <v>3045</v>
      </c>
      <c r="D7">
        <f>B8-B7</f>
        <v>93</v>
      </c>
      <c r="E7">
        <f>ROUND(D7/$J$1,1)</f>
        <v>1.5</v>
      </c>
      <c r="F7">
        <f>ROUND($J$2/D7,1)-1</f>
        <v>2</v>
      </c>
      <c r="G7">
        <f t="shared" si="0"/>
        <v>3</v>
      </c>
    </row>
    <row r="8" spans="1:17" x14ac:dyDescent="0.15">
      <c r="A8">
        <v>3138</v>
      </c>
      <c r="B8">
        <v>3138</v>
      </c>
      <c r="D8">
        <f>B9-B8</f>
        <v>94</v>
      </c>
      <c r="E8">
        <f>ROUND(D8/$J$1,1)</f>
        <v>1.5</v>
      </c>
      <c r="F8">
        <f>ROUND($J$2/D8,1)-1</f>
        <v>2</v>
      </c>
      <c r="G8">
        <f t="shared" si="0"/>
        <v>3</v>
      </c>
    </row>
    <row r="9" spans="1:17" x14ac:dyDescent="0.15">
      <c r="A9">
        <v>3232</v>
      </c>
      <c r="B9">
        <v>3232</v>
      </c>
      <c r="D9">
        <f>B10-B9</f>
        <v>94</v>
      </c>
      <c r="E9">
        <f>ROUND(D9/$J$1,1)</f>
        <v>1.5</v>
      </c>
      <c r="F9">
        <f>ROUND($J$2/D9,1)-1</f>
        <v>2</v>
      </c>
      <c r="G9">
        <f t="shared" si="0"/>
        <v>3</v>
      </c>
      <c r="M9" t="s">
        <v>3</v>
      </c>
      <c r="N9" t="s">
        <v>4</v>
      </c>
      <c r="O9" t="s">
        <v>5</v>
      </c>
      <c r="P9" t="s">
        <v>6</v>
      </c>
      <c r="Q9" s="1" t="s">
        <v>7</v>
      </c>
    </row>
    <row r="10" spans="1:17" x14ac:dyDescent="0.15">
      <c r="A10">
        <v>3326</v>
      </c>
      <c r="B10">
        <v>3326</v>
      </c>
      <c r="D10">
        <f>B11-B10</f>
        <v>94</v>
      </c>
      <c r="E10">
        <f>ROUND(D10/$J$1,1)</f>
        <v>1.5</v>
      </c>
      <c r="F10">
        <f>ROUND($J$2/D10,1)-1</f>
        <v>2</v>
      </c>
      <c r="G10">
        <f t="shared" si="0"/>
        <v>3</v>
      </c>
      <c r="M10">
        <v>200</v>
      </c>
      <c r="N10">
        <f>M10/60</f>
        <v>3.3333333333333335</v>
      </c>
      <c r="O10">
        <f>1/N10</f>
        <v>0.3</v>
      </c>
      <c r="P10">
        <f>O10*1000</f>
        <v>300</v>
      </c>
      <c r="Q10">
        <f>P10/4</f>
        <v>75</v>
      </c>
    </row>
    <row r="11" spans="1:17" x14ac:dyDescent="0.15">
      <c r="A11">
        <v>3420</v>
      </c>
      <c r="B11">
        <v>3420</v>
      </c>
      <c r="D11">
        <f>B12-B11</f>
        <v>93</v>
      </c>
      <c r="E11">
        <f>ROUND(D11/$J$1,1)</f>
        <v>1.5</v>
      </c>
      <c r="F11">
        <f>ROUND($J$2/D11,1)-1</f>
        <v>2</v>
      </c>
      <c r="G11">
        <f t="shared" si="0"/>
        <v>3</v>
      </c>
      <c r="M11">
        <f>N11*60</f>
        <v>200</v>
      </c>
      <c r="N11">
        <f>1/O11</f>
        <v>3.3333333333333335</v>
      </c>
      <c r="O11">
        <f>P11/1000</f>
        <v>0.3</v>
      </c>
      <c r="P11">
        <f>Q10*4</f>
        <v>300</v>
      </c>
      <c r="Q11">
        <f>Q10</f>
        <v>75</v>
      </c>
    </row>
    <row r="12" spans="1:17" x14ac:dyDescent="0.15">
      <c r="A12">
        <v>3513</v>
      </c>
      <c r="B12">
        <v>3513</v>
      </c>
      <c r="D12">
        <f>B13-B12</f>
        <v>94</v>
      </c>
      <c r="E12">
        <f>ROUND(D12/$J$1,1)</f>
        <v>1.5</v>
      </c>
      <c r="F12">
        <f>ROUND($J$2/D12,1)-1</f>
        <v>2</v>
      </c>
      <c r="G12">
        <f t="shared" si="0"/>
        <v>3</v>
      </c>
    </row>
    <row r="13" spans="1:17" x14ac:dyDescent="0.15">
      <c r="A13">
        <v>3607</v>
      </c>
      <c r="B13">
        <v>3607</v>
      </c>
      <c r="D13">
        <f>B14-B13</f>
        <v>94</v>
      </c>
      <c r="E13">
        <f>ROUND(D13/$J$1,1)</f>
        <v>1.5</v>
      </c>
      <c r="F13">
        <f>ROUND($J$2/D13,1)-1</f>
        <v>2</v>
      </c>
      <c r="G13">
        <f t="shared" si="0"/>
        <v>3</v>
      </c>
      <c r="N13" t="s">
        <v>8</v>
      </c>
    </row>
    <row r="14" spans="1:17" x14ac:dyDescent="0.15">
      <c r="A14">
        <v>3701</v>
      </c>
      <c r="B14">
        <v>3701</v>
      </c>
      <c r="D14">
        <f>B15-B14</f>
        <v>94</v>
      </c>
      <c r="E14">
        <f>ROUND(D14/$J$1,1)</f>
        <v>1.5</v>
      </c>
      <c r="F14">
        <f>ROUND($J$2/D14,1)-1</f>
        <v>2</v>
      </c>
      <c r="G14">
        <f t="shared" si="0"/>
        <v>3</v>
      </c>
      <c r="N14">
        <f>N11*1.7</f>
        <v>5.666666666666667</v>
      </c>
    </row>
    <row r="15" spans="1:17" x14ac:dyDescent="0.15">
      <c r="A15">
        <v>3795</v>
      </c>
      <c r="B15">
        <v>3795</v>
      </c>
      <c r="D15">
        <f>B16-B15</f>
        <v>62</v>
      </c>
      <c r="E15">
        <f>ROUND(D15/$J$1,1)</f>
        <v>1</v>
      </c>
      <c r="F15">
        <f>ROUND($J$2/D15,1)-1</f>
        <v>3.5</v>
      </c>
      <c r="G15">
        <f t="shared" si="0"/>
        <v>3.5</v>
      </c>
    </row>
    <row r="16" spans="1:17" x14ac:dyDescent="0.15">
      <c r="A16">
        <v>3857</v>
      </c>
      <c r="B16">
        <v>3857</v>
      </c>
      <c r="D16">
        <f>B17-B16</f>
        <v>63</v>
      </c>
      <c r="E16">
        <f>ROUND(D16/$J$1,1)</f>
        <v>1</v>
      </c>
      <c r="F16">
        <f>ROUND($J$2/D16,1)-1</f>
        <v>3.5</v>
      </c>
      <c r="G16">
        <f t="shared" si="0"/>
        <v>3.5</v>
      </c>
    </row>
    <row r="17" spans="1:7" x14ac:dyDescent="0.15">
      <c r="A17">
        <v>3920</v>
      </c>
      <c r="B17">
        <v>3920</v>
      </c>
      <c r="D17">
        <f>B18-B17</f>
        <v>62</v>
      </c>
      <c r="E17">
        <f>ROUND(D17/$J$1,1)</f>
        <v>1</v>
      </c>
      <c r="F17">
        <f>ROUND($J$2/D17,1)-1</f>
        <v>3.5</v>
      </c>
      <c r="G17">
        <f t="shared" si="0"/>
        <v>3.5</v>
      </c>
    </row>
    <row r="18" spans="1:7" x14ac:dyDescent="0.15">
      <c r="A18">
        <v>3982</v>
      </c>
      <c r="B18">
        <v>3982</v>
      </c>
      <c r="D18">
        <f>B19-B18</f>
        <v>94</v>
      </c>
      <c r="E18">
        <f>ROUND(D18/$J$1,1)</f>
        <v>1.5</v>
      </c>
      <c r="F18">
        <f>ROUND($J$2/D18,1)-1</f>
        <v>2</v>
      </c>
      <c r="G18">
        <f t="shared" si="0"/>
        <v>3</v>
      </c>
    </row>
    <row r="19" spans="1:7" x14ac:dyDescent="0.15">
      <c r="A19">
        <v>4076</v>
      </c>
      <c r="B19">
        <v>4076</v>
      </c>
      <c r="D19">
        <f>B20-B19</f>
        <v>94</v>
      </c>
      <c r="E19">
        <f>ROUND(D19/$J$1,1)</f>
        <v>1.5</v>
      </c>
      <c r="F19">
        <f>ROUND($J$2/D19,1)-1</f>
        <v>2</v>
      </c>
      <c r="G19">
        <f t="shared" si="0"/>
        <v>3</v>
      </c>
    </row>
    <row r="20" spans="1:7" x14ac:dyDescent="0.15">
      <c r="A20">
        <v>4170</v>
      </c>
      <c r="B20">
        <v>4170</v>
      </c>
      <c r="D20">
        <f>B21-B20</f>
        <v>187</v>
      </c>
      <c r="E20">
        <f>ROUND(D20/$J$1,1)</f>
        <v>3</v>
      </c>
      <c r="F20">
        <f>ROUND($J$2/D20,1)-1</f>
        <v>0.5</v>
      </c>
      <c r="G20">
        <f t="shared" si="0"/>
        <v>1.5</v>
      </c>
    </row>
    <row r="21" spans="1:7" x14ac:dyDescent="0.15">
      <c r="A21">
        <v>4357</v>
      </c>
      <c r="B21">
        <v>4357</v>
      </c>
      <c r="D21">
        <f>B22-B21</f>
        <v>188</v>
      </c>
      <c r="E21">
        <f>ROUND(D21/$J$1,1)</f>
        <v>3</v>
      </c>
      <c r="F21">
        <f>ROUND($J$2/D21,1)-1</f>
        <v>0.5</v>
      </c>
      <c r="G21">
        <f t="shared" si="0"/>
        <v>1.5</v>
      </c>
    </row>
    <row r="22" spans="1:7" x14ac:dyDescent="0.15">
      <c r="A22">
        <v>4545</v>
      </c>
      <c r="B22">
        <v>4545</v>
      </c>
      <c r="D22">
        <f>B23-B22</f>
        <v>187</v>
      </c>
      <c r="E22">
        <f>ROUND(D22/$J$1,1)</f>
        <v>3</v>
      </c>
      <c r="F22">
        <f>ROUND($J$2/D22,1)-1</f>
        <v>0.5</v>
      </c>
      <c r="G22">
        <f t="shared" si="0"/>
        <v>1.5</v>
      </c>
    </row>
    <row r="23" spans="1:7" x14ac:dyDescent="0.15">
      <c r="A23">
        <v>4732</v>
      </c>
      <c r="B23">
        <v>4732</v>
      </c>
      <c r="D23">
        <f>B24-B23</f>
        <v>94</v>
      </c>
      <c r="E23">
        <f>ROUND(D23/$J$1,1)</f>
        <v>1.5</v>
      </c>
      <c r="F23">
        <f>ROUND($J$2/D23,1)-1</f>
        <v>2</v>
      </c>
      <c r="G23">
        <f t="shared" si="0"/>
        <v>3</v>
      </c>
    </row>
    <row r="24" spans="1:7" x14ac:dyDescent="0.15">
      <c r="A24">
        <v>4826</v>
      </c>
      <c r="B24">
        <v>4826</v>
      </c>
      <c r="D24">
        <f>B25-B24</f>
        <v>94</v>
      </c>
      <c r="E24">
        <f>ROUND(D24/$J$1,1)</f>
        <v>1.5</v>
      </c>
      <c r="F24">
        <f>ROUND($J$2/D24,1)-1</f>
        <v>2</v>
      </c>
      <c r="G24">
        <f t="shared" si="0"/>
        <v>3</v>
      </c>
    </row>
    <row r="25" spans="1:7" x14ac:dyDescent="0.15">
      <c r="A25">
        <v>4920</v>
      </c>
      <c r="B25">
        <v>4920</v>
      </c>
      <c r="D25">
        <f>B26-B25</f>
        <v>187</v>
      </c>
      <c r="E25">
        <f>ROUND(D25/$J$1,1)</f>
        <v>3</v>
      </c>
      <c r="F25">
        <f>ROUND($J$2/D25,1)-1</f>
        <v>0.5</v>
      </c>
      <c r="G25">
        <f t="shared" si="0"/>
        <v>1.5</v>
      </c>
    </row>
    <row r="26" spans="1:7" x14ac:dyDescent="0.15">
      <c r="A26">
        <v>5107</v>
      </c>
      <c r="B26">
        <v>5107</v>
      </c>
      <c r="D26">
        <f>B27-B26</f>
        <v>188</v>
      </c>
      <c r="E26">
        <f>ROUND(D26/$J$1,1)</f>
        <v>3</v>
      </c>
      <c r="F26">
        <f>ROUND($J$2/D26,1)-1</f>
        <v>0.5</v>
      </c>
      <c r="G26">
        <f t="shared" si="0"/>
        <v>1.5</v>
      </c>
    </row>
    <row r="27" spans="1:7" x14ac:dyDescent="0.15">
      <c r="A27">
        <v>5295</v>
      </c>
      <c r="B27">
        <v>5295</v>
      </c>
      <c r="D27">
        <f>B28-B27</f>
        <v>93</v>
      </c>
      <c r="E27">
        <f>ROUND(D27/$J$1,1)</f>
        <v>1.5</v>
      </c>
      <c r="F27">
        <f>ROUND($J$2/D27,1)-1</f>
        <v>2</v>
      </c>
      <c r="G27">
        <f t="shared" si="0"/>
        <v>3</v>
      </c>
    </row>
    <row r="28" spans="1:7" x14ac:dyDescent="0.15">
      <c r="A28">
        <v>5388</v>
      </c>
      <c r="B28">
        <v>5388</v>
      </c>
      <c r="D28">
        <f>B29-B28</f>
        <v>94</v>
      </c>
      <c r="E28">
        <f>ROUND(D28/$J$1,1)</f>
        <v>1.5</v>
      </c>
      <c r="F28">
        <f>ROUND($J$2/D28,1)-1</f>
        <v>2</v>
      </c>
      <c r="G28">
        <f t="shared" si="0"/>
        <v>3</v>
      </c>
    </row>
    <row r="29" spans="1:7" x14ac:dyDescent="0.15">
      <c r="A29">
        <v>5482</v>
      </c>
      <c r="B29">
        <v>5482</v>
      </c>
      <c r="D29">
        <f>B30-B29</f>
        <v>94</v>
      </c>
      <c r="E29">
        <f>ROUND(D29/$J$1,1)</f>
        <v>1.5</v>
      </c>
      <c r="F29">
        <f>ROUND($J$2/D29,1)-1</f>
        <v>2</v>
      </c>
      <c r="G29">
        <f t="shared" si="0"/>
        <v>3</v>
      </c>
    </row>
    <row r="30" spans="1:7" x14ac:dyDescent="0.15">
      <c r="A30">
        <v>5576</v>
      </c>
      <c r="B30">
        <v>5576</v>
      </c>
      <c r="D30">
        <f>B31-B30</f>
        <v>94</v>
      </c>
      <c r="E30">
        <f>ROUND(D30/$J$1,1)</f>
        <v>1.5</v>
      </c>
      <c r="F30">
        <f>ROUND($J$2/D30,1)-1</f>
        <v>2</v>
      </c>
      <c r="G30">
        <f t="shared" si="0"/>
        <v>3</v>
      </c>
    </row>
    <row r="31" spans="1:7" x14ac:dyDescent="0.15">
      <c r="A31">
        <v>5670</v>
      </c>
      <c r="B31">
        <v>5670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AC00-4D3E-4C97-86C1-73CC16BE7C0D}">
  <dimension ref="A1:C9"/>
  <sheetViews>
    <sheetView workbookViewId="0">
      <selection activeCell="A10" sqref="A10"/>
    </sheetView>
  </sheetViews>
  <sheetFormatPr defaultRowHeight="13.5" x14ac:dyDescent="0.15"/>
  <cols>
    <col min="1" max="1" width="14.125" bestFit="1" customWidth="1"/>
    <col min="2" max="2" width="12.25" bestFit="1" customWidth="1"/>
  </cols>
  <sheetData>
    <row r="1" spans="1:3" x14ac:dyDescent="0.15">
      <c r="A1" t="s">
        <v>10</v>
      </c>
      <c r="B1" t="s">
        <v>13</v>
      </c>
    </row>
    <row r="2" spans="1:3" x14ac:dyDescent="0.15">
      <c r="A2" t="s">
        <v>9</v>
      </c>
      <c r="B2" t="s">
        <v>12</v>
      </c>
      <c r="C2" t="s">
        <v>14</v>
      </c>
    </row>
    <row r="3" spans="1:3" x14ac:dyDescent="0.15">
      <c r="A3" t="s">
        <v>11</v>
      </c>
    </row>
    <row r="8" spans="1:3" x14ac:dyDescent="0.15">
      <c r="A8" t="s">
        <v>15</v>
      </c>
    </row>
    <row r="9" spans="1:3" x14ac:dyDescent="0.15">
      <c r="A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Libonati</dc:creator>
  <cp:lastModifiedBy>João Pedro Libonati</cp:lastModifiedBy>
  <dcterms:created xsi:type="dcterms:W3CDTF">2024-05-03T21:37:33Z</dcterms:created>
  <dcterms:modified xsi:type="dcterms:W3CDTF">2024-05-04T14:29:01Z</dcterms:modified>
</cp:coreProperties>
</file>