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" windowWidth="27360" windowHeight="11100" activeTab="1"/>
  </bookViews>
  <sheets>
    <sheet name="Timings" sheetId="3" r:id="rId1"/>
    <sheet name="Questionnair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4" l="1"/>
  <c r="P37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M29" i="3"/>
  <c r="L29" i="3"/>
  <c r="L28" i="3"/>
  <c r="M7" i="3"/>
  <c r="L7" i="3"/>
  <c r="M28" i="3" l="1"/>
</calcChain>
</file>

<file path=xl/sharedStrings.xml><?xml version="1.0" encoding="utf-8"?>
<sst xmlns="http://schemas.openxmlformats.org/spreadsheetml/2006/main" count="313" uniqueCount="167">
  <si>
    <t>Name</t>
  </si>
  <si>
    <t>Appointnemt</t>
  </si>
  <si>
    <t>ID</t>
  </si>
  <si>
    <t>17.12.2019, 03:00 pm</t>
  </si>
  <si>
    <t>17.12.2019, 10:30 am</t>
  </si>
  <si>
    <t>19.12.2019, 09:00 am</t>
  </si>
  <si>
    <t>18.12.2019, 03:00 pm</t>
  </si>
  <si>
    <t>17.12.2019, 04:30 pm</t>
  </si>
  <si>
    <t>09.01.2020, 02:00 pm</t>
  </si>
  <si>
    <t>07.01.2020, 09:00 am</t>
  </si>
  <si>
    <t>19.12.2019, 02:00 pm</t>
  </si>
  <si>
    <t>10.01.2020, 10:00 am</t>
  </si>
  <si>
    <t>23.12.2019, 11:00 am</t>
  </si>
  <si>
    <t>19.12.2019, 03:00 pm</t>
  </si>
  <si>
    <t>Solve Task 1</t>
  </si>
  <si>
    <t>Solve Task 2</t>
  </si>
  <si>
    <t>not solved</t>
  </si>
  <si>
    <t>07.01.2020, 10:00 am</t>
  </si>
  <si>
    <t>20.12.2019, 01:30 pm</t>
  </si>
  <si>
    <t>23.12.2019, 12:30 pm</t>
  </si>
  <si>
    <t>25.12.2019, 07:00 pm</t>
  </si>
  <si>
    <t>26.12.2019, 09:30 am</t>
  </si>
  <si>
    <t>27.12.2019, 10:00 am</t>
  </si>
  <si>
    <t>02.01.2020, 02:00 pm</t>
  </si>
  <si>
    <t>27.12.2019, 05:00 pm</t>
  </si>
  <si>
    <t>02.01.2020, 01:00 pm</t>
  </si>
  <si>
    <t>10.01.2020, 01:00 am</t>
  </si>
  <si>
    <t>02.04.2020, 01:00 pm</t>
  </si>
  <si>
    <t>31.03.2020, 10:00 am</t>
  </si>
  <si>
    <t>participants</t>
  </si>
  <si>
    <t>started with</t>
  </si>
  <si>
    <t>solved &lt; 10 min</t>
  </si>
  <si>
    <t>average time</t>
  </si>
  <si>
    <t>researchers</t>
  </si>
  <si>
    <t>students</t>
  </si>
  <si>
    <t>developers</t>
  </si>
  <si>
    <t>Role</t>
  </si>
  <si>
    <t>developer</t>
  </si>
  <si>
    <t>student</t>
  </si>
  <si>
    <t>researcher</t>
  </si>
  <si>
    <t>started/solved</t>
  </si>
  <si>
    <t>started/average time</t>
  </si>
  <si>
    <t>06.08.2020, 10:00 am</t>
  </si>
  <si>
    <t>07.08.2020, 10:00 am</t>
  </si>
  <si>
    <t>07.08.2020, 03:30 pm</t>
  </si>
  <si>
    <t>invitation ID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</si>
  <si>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</si>
  <si>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</si>
  <si>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</si>
  <si>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</si>
  <si>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</si>
  <si>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</si>
  <si>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</si>
  <si>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</si>
  <si>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</si>
  <si>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</si>
  <si>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</si>
  <si>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</si>
  <si>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</si>
  <si>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</si>
  <si>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</si>
  <si>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</si>
  <si>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</si>
  <si>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</si>
  <si>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</si>
  <si>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</si>
  <si>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</si>
  <si>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</si>
  <si>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</si>
  <si>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</si>
  <si>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</si>
  <si>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</si>
  <si>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fluentTQL</t>
  </si>
  <si>
    <t>codeQL</t>
  </si>
  <si>
    <t>solved T1 and T2</t>
  </si>
  <si>
    <t>solved only T1</t>
  </si>
  <si>
    <t>solved only T2</t>
  </si>
  <si>
    <t>not solved any task</t>
  </si>
  <si>
    <t>Timestamp</t>
  </si>
  <si>
    <t>How many years of coding experience do you have?</t>
  </si>
  <si>
    <t>What is your experience in application security?</t>
  </si>
  <si>
    <t>I am interested to learn new DSLs.</t>
  </si>
  <si>
    <t>I find DSL 1 understandable to use.</t>
  </si>
  <si>
    <t>I find DSL 1 unnecessarily complex.</t>
  </si>
  <si>
    <t>I think most people would learn to use DSL 1 very quickly.</t>
  </si>
  <si>
    <t>I would need the support of an expert to use DSL 1.</t>
  </si>
  <si>
    <t>I find DSL 1 to be very readable and elegant.</t>
  </si>
  <si>
    <t>I thought there was too much inconsistency in DSL1.</t>
  </si>
  <si>
    <t>I felt confident using DSL 1.</t>
  </si>
  <si>
    <t>I needed to learn a lot of things before I could get going with DSL 1.</t>
  </si>
  <si>
    <t>I would recommend DSL 1 to other people.</t>
  </si>
  <si>
    <t>Using DSL 1 was frustrating for me.</t>
  </si>
  <si>
    <t>SUS</t>
  </si>
  <si>
    <t>I find DSL 2 understandable to use.</t>
  </si>
  <si>
    <t>I find DSL 2 unnecessarily complex.</t>
  </si>
  <si>
    <t>I think most people would learn to use DSL 2 very quickly.</t>
  </si>
  <si>
    <t>I would need the support of an expert to use DSL 2.</t>
  </si>
  <si>
    <t>I find DSL 2 to be very readable and elegant.</t>
  </si>
  <si>
    <t>I thought there was too much inconsistency in DSL 2.</t>
  </si>
  <si>
    <t>I felt confident using DSL 2.</t>
  </si>
  <si>
    <t>I needed to learn a lot of things before I could get going with DSL 2.</t>
  </si>
  <si>
    <t>I would recommend DSL 2 to other people.</t>
  </si>
  <si>
    <t>Using DSL 2 was frustrating for me.</t>
  </si>
  <si>
    <t>How much would you recommend DSL 1 over DSL 2 to a friend for the type of task you performed?</t>
  </si>
  <si>
    <t>How much would you recommend DSL 2 over DSL 1 to a friend for the type of task you performed?</t>
  </si>
  <si>
    <t>Are there syntax elements from DSL 1 that are not understandable? or would you change?</t>
  </si>
  <si>
    <t>Are there syntax elements from DSL 2 that are not understandable? or would you change?</t>
  </si>
  <si>
    <t>Learning new PL through examples is more useful than complete language specification (eg. grammar).</t>
  </si>
  <si>
    <t>12/17/2019 11:08:18</t>
  </si>
  <si>
    <t>I have basic knowledge on popular vulnerabilities.</t>
  </si>
  <si>
    <t>handling logical operators</t>
  </si>
  <si>
    <t>from element in the query</t>
  </si>
  <si>
    <t>12/17/2019 16:08:53</t>
  </si>
  <si>
    <t>10+</t>
  </si>
  <si>
    <t>12/17/2019 17:19:46</t>
  </si>
  <si>
    <t>I am an expert.</t>
  </si>
  <si>
    <t>Method(String) -&gt; String only is kinda imprecise. Would prefer something like Class(String)-&gt;Method(String) or similar.</t>
  </si>
  <si>
    <t>Make it less complex for this type of problems (taint flow definitions).</t>
  </si>
  <si>
    <t>12/18/2019 16:18:36</t>
  </si>
  <si>
    <t>12/19/2019 9:44:06</t>
  </si>
  <si>
    <t>12/19/2019 15:12:32</t>
  </si>
  <si>
    <t>I regularly inform myself about security vulnerabilities.</t>
  </si>
  <si>
    <t>12/19/2019 16:33:44</t>
  </si>
  <si>
    <t>12/20/2019 15:03:07</t>
  </si>
  <si>
    <t>12/23/2019 11:42:55</t>
  </si>
  <si>
    <t>Method definitions are quiet long sometimes (bad readability)</t>
  </si>
  <si>
    <t>12/23/2019 13:26:21</t>
  </si>
  <si>
    <t>maybe this and return can be (semantically) supported/merged for objects like that replace</t>
  </si>
  <si>
    <t>black box connection seems strange - was not able to guess how it worked in the background</t>
  </si>
  <si>
    <t>12/25/2019 21:19:17</t>
  </si>
  <si>
    <t>I am beginner.</t>
  </si>
  <si>
    <t>12/26/2019 10:54:03</t>
  </si>
  <si>
    <t>12/27/2019 11:08:49</t>
  </si>
  <si>
    <t>12/27/2019 18:16:33</t>
  </si>
  <si>
    <t>naming of out() and in() functions felt a bit confusing</t>
  </si>
  <si>
    <t>- the in and out is confusing at the start
- sometimes semicolons were missing</t>
  </si>
  <si>
    <t>The definition of a predicate might be confusing to many developers.</t>
  </si>
  <si>
    <t>I would like to change that everything is based on strings since that turned out to be a rather bad design decision in APIs.</t>
  </si>
  <si>
    <t>No not really but there seem to be different many ones.</t>
  </si>
  <si>
    <t>The classifying Strings in the method calls are prone to typos or cumbersome to create</t>
  </si>
  <si>
    <t>Too many elements.
A lot.</t>
  </si>
  <si>
    <t>3/31/2020 11:50:50</t>
  </si>
  <si>
    <t>A builder for creating the method signature for the Method Class would be awesome, this() =&gt; a name like "Object under test" makes it easier to figure out the intention behind it</t>
  </si>
  <si>
    <t>Confusion with other frameworks and programmatically best practices. Way to much code to get to the actual thing that needs to be written. Syntax looks to much like SQL :(. Implementation took to much afford and distracted from the modelling task (simply way to complex)</t>
  </si>
  <si>
    <t>For an API I would hide the word "sink"</t>
  </si>
  <si>
    <t>single 'Method' abstraction</t>
  </si>
  <si>
    <t>out parameters from predicate, 'classes'</t>
  </si>
  <si>
    <t>-</t>
  </si>
  <si>
    <t>3-5</t>
  </si>
  <si>
    <t>6-10</t>
  </si>
  <si>
    <t>1-2</t>
  </si>
  <si>
    <t>NPS</t>
  </si>
  <si>
    <t>SUS CodeQL</t>
  </si>
  <si>
    <t>SUS fluentTQL</t>
  </si>
  <si>
    <t>Meta</t>
  </si>
  <si>
    <t xml:space="preserve">How to calculate? Divide participants in 3 groups: Promoters (9-10), Passives (7-8), Detractors (0-6). Calculate the percentage of each group. Substract the percentage of detractors from promoters. The results is in range -100 to 100. Positive values are considered good. </t>
  </si>
  <si>
    <t>Passives 10/26</t>
  </si>
  <si>
    <t>Promoters 1/26</t>
  </si>
  <si>
    <t>Promoters 12/26</t>
  </si>
  <si>
    <t>Passives 1/26</t>
  </si>
  <si>
    <t>Destructors 4/26</t>
  </si>
  <si>
    <t>Destructors 24/26</t>
  </si>
  <si>
    <t>NPS = 46,15 - 15,38 = 30,77</t>
  </si>
  <si>
    <t>Results (time in seconds)</t>
  </si>
  <si>
    <t>SUS value for fluentTQL</t>
  </si>
  <si>
    <t>SUS value for CodeQL</t>
  </si>
  <si>
    <t xml:space="preserve">SUS and NPS values are below.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</si>
</sst>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2" fillId="4" borderId="0" xfId="0" applyFont="1" applyFill="1" applyAlignment="1">
      <alignment vertical="center"/>
    </xf>
    <xf numFmtId="0" fontId="1" fillId="2" borderId="0" xfId="0" applyFont="1" applyFill="1" applyAlignment="1"/>
    <xf numFmtId="0" fontId="0" fillId="4" borderId="0" xfId="0" applyFont="1" applyFill="1"/>
    <xf numFmtId="0" fontId="4" fillId="4" borderId="0" xfId="0" applyFont="1" applyFill="1" applyAlignment="1">
      <alignment vertical="center"/>
    </xf>
    <xf numFmtId="14" fontId="0" fillId="4" borderId="0" xfId="0" applyNumberFormat="1" applyFill="1"/>
    <xf numFmtId="0" fontId="3" fillId="4" borderId="0" xfId="0" applyFont="1" applyFill="1"/>
    <xf numFmtId="14" fontId="3" fillId="4" borderId="0" xfId="0" applyNumberFormat="1" applyFont="1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8" xfId="0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right" wrapText="1"/>
    </xf>
    <xf numFmtId="22" fontId="5" fillId="0" borderId="9" xfId="0" applyNumberFormat="1" applyFont="1" applyBorder="1" applyAlignment="1">
      <alignment horizontal="right" wrapText="1"/>
    </xf>
    <xf numFmtId="49" fontId="5" fillId="0" borderId="9" xfId="0" applyNumberFormat="1" applyFont="1" applyBorder="1" applyAlignment="1">
      <alignment wrapText="1"/>
    </xf>
    <xf numFmtId="49" fontId="0" fillId="0" borderId="0" xfId="0" applyNumberFormat="1"/>
    <xf numFmtId="0" fontId="5" fillId="8" borderId="9" xfId="0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5" fillId="12" borderId="9" xfId="0" applyFont="1" applyFill="1" applyBorder="1" applyAlignment="1">
      <alignment vertical="center"/>
    </xf>
    <xf numFmtId="0" fontId="5" fillId="0" borderId="11" xfId="0" applyFont="1" applyBorder="1" applyAlignment="1">
      <alignment wrapText="1"/>
    </xf>
    <xf numFmtId="22" fontId="5" fillId="0" borderId="12" xfId="0" applyNumberFormat="1" applyFont="1" applyBorder="1" applyAlignment="1">
      <alignment horizontal="right" wrapText="1"/>
    </xf>
    <xf numFmtId="49" fontId="5" fillId="0" borderId="12" xfId="0" applyNumberFormat="1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0" fillId="15" borderId="0" xfId="0" applyFill="1" applyBorder="1"/>
    <xf numFmtId="0" fontId="5" fillId="15" borderId="0" xfId="0" applyFont="1" applyFill="1" applyBorder="1" applyAlignment="1">
      <alignment wrapText="1"/>
    </xf>
    <xf numFmtId="49" fontId="5" fillId="15" borderId="0" xfId="0" applyNumberFormat="1" applyFont="1" applyFill="1" applyBorder="1" applyAlignment="1">
      <alignment wrapText="1"/>
    </xf>
    <xf numFmtId="0" fontId="5" fillId="15" borderId="0" xfId="0" applyFont="1" applyFill="1" applyBorder="1" applyAlignment="1">
      <alignment horizontal="right" wrapText="1"/>
    </xf>
    <xf numFmtId="3" fontId="5" fillId="15" borderId="0" xfId="0" applyNumberFormat="1" applyFont="1" applyFill="1" applyBorder="1" applyAlignment="1">
      <alignment horizontal="right" wrapText="1"/>
    </xf>
    <xf numFmtId="0" fontId="5" fillId="0" borderId="0" xfId="0" applyFont="1" applyBorder="1" applyAlignment="1">
      <alignment wrapText="1"/>
    </xf>
    <xf numFmtId="49" fontId="5" fillId="14" borderId="0" xfId="0" applyNumberFormat="1" applyFont="1" applyFill="1" applyBorder="1" applyAlignment="1">
      <alignment wrapText="1"/>
    </xf>
    <xf numFmtId="0" fontId="5" fillId="14" borderId="0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3" fontId="5" fillId="8" borderId="0" xfId="0" applyNumberFormat="1" applyFont="1" applyFill="1" applyBorder="1" applyAlignment="1">
      <alignment horizontal="right" wrapText="1"/>
    </xf>
    <xf numFmtId="3" fontId="6" fillId="8" borderId="0" xfId="0" applyNumberFormat="1" applyFont="1" applyFill="1" applyBorder="1" applyAlignment="1">
      <alignment horizontal="right" wrapText="1"/>
    </xf>
    <xf numFmtId="0" fontId="5" fillId="12" borderId="0" xfId="0" applyFont="1" applyFill="1" applyBorder="1" applyAlignment="1">
      <alignment wrapText="1"/>
    </xf>
    <xf numFmtId="49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49" fontId="0" fillId="0" borderId="0" xfId="0" applyNumberFormat="1" applyBorder="1"/>
    <xf numFmtId="3" fontId="7" fillId="7" borderId="0" xfId="0" applyNumberFormat="1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10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8" fillId="4" borderId="9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0" fillId="9" borderId="10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16" borderId="0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R16" sqref="R16"/>
    </sheetView>
  </sheetViews>
  <sheetFormatPr baseColWidth="10" defaultColWidth="8.7109375" defaultRowHeight="15"/>
  <cols>
    <col min="1" max="1" width="3" bestFit="1" customWidth="1"/>
    <col min="2" max="2" width="11.42578125" customWidth="1"/>
    <col min="3" max="3" width="10.140625" customWidth="1"/>
    <col min="4" max="4" width="20.42578125" customWidth="1"/>
    <col min="5" max="5" width="10.42578125" bestFit="1" customWidth="1"/>
    <col min="6" max="8" width="13.28515625" customWidth="1"/>
    <col min="9" max="9" width="11.28515625" customWidth="1"/>
    <col min="10" max="10" width="0.140625" customWidth="1"/>
    <col min="11" max="11" width="20.42578125" customWidth="1"/>
    <col min="12" max="12" width="12.5703125" bestFit="1" customWidth="1"/>
    <col min="13" max="13" width="10" customWidth="1"/>
    <col min="14" max="14" width="10.28515625" bestFit="1" customWidth="1"/>
    <col min="15" max="15" width="11.28515625" bestFit="1" customWidth="1"/>
  </cols>
  <sheetData>
    <row r="1" spans="1:16">
      <c r="B1" s="3"/>
      <c r="C1" s="13"/>
      <c r="D1" s="68" t="s">
        <v>1</v>
      </c>
      <c r="E1" s="68" t="s">
        <v>36</v>
      </c>
      <c r="F1" s="68" t="s">
        <v>30</v>
      </c>
      <c r="G1" s="68" t="s">
        <v>163</v>
      </c>
      <c r="H1" s="68"/>
    </row>
    <row r="2" spans="1:16" ht="15.75" thickBot="1">
      <c r="A2" s="1" t="s">
        <v>2</v>
      </c>
      <c r="B2" s="2" t="s">
        <v>45</v>
      </c>
      <c r="C2" s="2" t="s">
        <v>0</v>
      </c>
      <c r="D2" s="68"/>
      <c r="E2" s="68"/>
      <c r="F2" s="68"/>
      <c r="G2" s="6" t="s">
        <v>14</v>
      </c>
      <c r="H2" s="6" t="s">
        <v>15</v>
      </c>
    </row>
    <row r="3" spans="1:16" ht="15.75" thickBot="1">
      <c r="A3" s="1">
        <v>1</v>
      </c>
      <c r="B3" s="4">
        <v>1</v>
      </c>
      <c r="C3" s="5" t="s">
        <v>46</v>
      </c>
      <c r="D3" s="4" t="s">
        <v>3</v>
      </c>
      <c r="E3" s="4" t="s">
        <v>37</v>
      </c>
      <c r="F3" s="12" t="s">
        <v>72</v>
      </c>
      <c r="G3" s="4">
        <v>554</v>
      </c>
      <c r="H3" s="4" t="s">
        <v>16</v>
      </c>
      <c r="I3" s="1"/>
      <c r="O3" s="69" t="s">
        <v>29</v>
      </c>
      <c r="P3" s="70"/>
    </row>
    <row r="4" spans="1:16">
      <c r="A4" s="1">
        <v>2</v>
      </c>
      <c r="B4" s="7">
        <v>2</v>
      </c>
      <c r="C4" s="8" t="s">
        <v>47</v>
      </c>
      <c r="D4" s="7" t="s">
        <v>18</v>
      </c>
      <c r="E4" s="7" t="s">
        <v>37</v>
      </c>
      <c r="F4" s="12" t="s">
        <v>72</v>
      </c>
      <c r="G4" s="7">
        <v>499</v>
      </c>
      <c r="H4" s="7" t="s">
        <v>16</v>
      </c>
      <c r="K4" s="19"/>
      <c r="L4" s="26" t="s">
        <v>73</v>
      </c>
      <c r="M4" s="27" t="s">
        <v>72</v>
      </c>
      <c r="O4" s="15" t="s">
        <v>33</v>
      </c>
      <c r="P4" s="16">
        <v>10</v>
      </c>
    </row>
    <row r="5" spans="1:16">
      <c r="A5" s="1">
        <v>3</v>
      </c>
      <c r="B5" s="4">
        <v>3</v>
      </c>
      <c r="C5" s="5" t="s">
        <v>48</v>
      </c>
      <c r="D5" s="4" t="s">
        <v>4</v>
      </c>
      <c r="E5" s="4" t="s">
        <v>38</v>
      </c>
      <c r="F5" s="12" t="s">
        <v>72</v>
      </c>
      <c r="G5" s="4">
        <v>482</v>
      </c>
      <c r="H5" s="4">
        <v>588</v>
      </c>
      <c r="K5" s="15" t="s">
        <v>30</v>
      </c>
      <c r="L5" s="22">
        <v>13</v>
      </c>
      <c r="M5" s="16">
        <v>13</v>
      </c>
      <c r="O5" s="15" t="s">
        <v>34</v>
      </c>
      <c r="P5" s="16">
        <v>6</v>
      </c>
    </row>
    <row r="6" spans="1:16" ht="15.75" thickBot="1">
      <c r="A6" s="1">
        <v>4</v>
      </c>
      <c r="B6" s="4">
        <v>4</v>
      </c>
      <c r="C6" s="5" t="s">
        <v>49</v>
      </c>
      <c r="D6" s="4" t="s">
        <v>5</v>
      </c>
      <c r="E6" s="4" t="s">
        <v>39</v>
      </c>
      <c r="F6" s="4" t="s">
        <v>73</v>
      </c>
      <c r="G6" s="4">
        <v>590</v>
      </c>
      <c r="H6" s="4">
        <v>560</v>
      </c>
      <c r="K6" s="15" t="s">
        <v>31</v>
      </c>
      <c r="L6" s="22">
        <v>17</v>
      </c>
      <c r="M6" s="16">
        <v>20</v>
      </c>
      <c r="O6" s="17" t="s">
        <v>35</v>
      </c>
      <c r="P6" s="18">
        <v>10</v>
      </c>
    </row>
    <row r="7" spans="1:16" ht="15.75" thickBot="1">
      <c r="A7" s="1">
        <v>5</v>
      </c>
      <c r="B7" s="4">
        <v>5</v>
      </c>
      <c r="C7" s="5" t="s">
        <v>50</v>
      </c>
      <c r="D7" s="4" t="s">
        <v>6</v>
      </c>
      <c r="E7" s="4" t="s">
        <v>39</v>
      </c>
      <c r="F7" s="12" t="s">
        <v>72</v>
      </c>
      <c r="G7" s="4" t="s">
        <v>16</v>
      </c>
      <c r="H7" s="4">
        <v>591</v>
      </c>
      <c r="K7" s="17" t="s">
        <v>32</v>
      </c>
      <c r="L7" s="23">
        <f>SUM(H5,G6,H7,H9,G10,G11,G12,G13,G15,G16,G18,G20,G23,G22,H25,H8,G26)/17</f>
        <v>545.70588235294122</v>
      </c>
      <c r="M7" s="18">
        <f>SUM(G3:G5,H6,G8,H10,H12,H13,H15:H16,H18,H20,H22:H23,G25,G21,G17,H26,G27,G28)/20</f>
        <v>472</v>
      </c>
    </row>
    <row r="8" spans="1:16">
      <c r="A8" s="1">
        <v>6</v>
      </c>
      <c r="B8" s="4">
        <v>10</v>
      </c>
      <c r="C8" s="4" t="s">
        <v>51</v>
      </c>
      <c r="D8" s="4" t="s">
        <v>10</v>
      </c>
      <c r="E8" s="4" t="s">
        <v>39</v>
      </c>
      <c r="F8" s="12" t="s">
        <v>72</v>
      </c>
      <c r="G8" s="4">
        <v>544</v>
      </c>
      <c r="H8" s="4">
        <v>562</v>
      </c>
    </row>
    <row r="9" spans="1:16">
      <c r="A9" s="1">
        <v>7</v>
      </c>
      <c r="B9" s="4">
        <v>11</v>
      </c>
      <c r="C9" s="4" t="s">
        <v>52</v>
      </c>
      <c r="D9" s="4" t="s">
        <v>24</v>
      </c>
      <c r="E9" s="4" t="s">
        <v>39</v>
      </c>
      <c r="F9" s="12" t="s">
        <v>72</v>
      </c>
      <c r="G9" s="4" t="s">
        <v>16</v>
      </c>
      <c r="H9" s="4">
        <v>595</v>
      </c>
    </row>
    <row r="10" spans="1:16">
      <c r="A10" s="1">
        <v>8</v>
      </c>
      <c r="B10" s="4">
        <v>12</v>
      </c>
      <c r="C10" s="4" t="s">
        <v>53</v>
      </c>
      <c r="D10" s="4" t="s">
        <v>12</v>
      </c>
      <c r="E10" s="4" t="s">
        <v>38</v>
      </c>
      <c r="F10" s="4" t="s">
        <v>73</v>
      </c>
      <c r="G10" s="4">
        <v>495</v>
      </c>
      <c r="H10" s="4">
        <v>449</v>
      </c>
    </row>
    <row r="11" spans="1:16">
      <c r="A11" s="1">
        <v>9</v>
      </c>
      <c r="B11" s="4">
        <v>13</v>
      </c>
      <c r="C11" s="4" t="s">
        <v>54</v>
      </c>
      <c r="D11" s="4" t="s">
        <v>13</v>
      </c>
      <c r="E11" s="4" t="s">
        <v>38</v>
      </c>
      <c r="F11" s="4" t="s">
        <v>73</v>
      </c>
      <c r="G11" s="4">
        <v>587</v>
      </c>
      <c r="H11" s="4" t="s">
        <v>16</v>
      </c>
    </row>
    <row r="12" spans="1:16" ht="15.75" thickBot="1">
      <c r="A12" s="1">
        <v>10</v>
      </c>
      <c r="B12" s="4">
        <v>16</v>
      </c>
      <c r="C12" s="4" t="s">
        <v>55</v>
      </c>
      <c r="D12" s="4" t="s">
        <v>11</v>
      </c>
      <c r="E12" s="4" t="s">
        <v>39</v>
      </c>
      <c r="F12" s="4" t="s">
        <v>73</v>
      </c>
      <c r="G12" s="4">
        <v>567</v>
      </c>
      <c r="H12" s="4">
        <v>545</v>
      </c>
    </row>
    <row r="13" spans="1:16">
      <c r="A13" s="1">
        <v>11</v>
      </c>
      <c r="B13" s="4">
        <v>17</v>
      </c>
      <c r="C13" s="4" t="s">
        <v>56</v>
      </c>
      <c r="D13" s="4" t="s">
        <v>8</v>
      </c>
      <c r="E13" s="4" t="s">
        <v>39</v>
      </c>
      <c r="F13" s="4" t="s">
        <v>73</v>
      </c>
      <c r="G13" s="4">
        <v>585</v>
      </c>
      <c r="H13" s="4">
        <v>558</v>
      </c>
      <c r="K13" s="19" t="s">
        <v>74</v>
      </c>
      <c r="L13" s="20"/>
      <c r="M13" s="21">
        <v>14</v>
      </c>
    </row>
    <row r="14" spans="1:16">
      <c r="A14" s="1">
        <v>12</v>
      </c>
      <c r="B14" s="4">
        <v>18</v>
      </c>
      <c r="C14" s="4" t="s">
        <v>57</v>
      </c>
      <c r="D14" s="4" t="s">
        <v>26</v>
      </c>
      <c r="E14" s="4" t="s">
        <v>39</v>
      </c>
      <c r="F14" s="12" t="s">
        <v>72</v>
      </c>
      <c r="G14" s="4" t="s">
        <v>16</v>
      </c>
      <c r="H14" s="4" t="s">
        <v>16</v>
      </c>
      <c r="K14" s="15" t="s">
        <v>75</v>
      </c>
      <c r="L14" s="22"/>
      <c r="M14" s="16">
        <v>7</v>
      </c>
    </row>
    <row r="15" spans="1:16">
      <c r="A15" s="1">
        <v>13</v>
      </c>
      <c r="B15" s="4">
        <v>19</v>
      </c>
      <c r="C15" s="4" t="s">
        <v>58</v>
      </c>
      <c r="D15" s="4" t="s">
        <v>9</v>
      </c>
      <c r="E15" s="4" t="s">
        <v>39</v>
      </c>
      <c r="F15" s="4" t="s">
        <v>73</v>
      </c>
      <c r="G15" s="4">
        <v>541</v>
      </c>
      <c r="H15" s="4">
        <v>473</v>
      </c>
      <c r="K15" s="15" t="s">
        <v>76</v>
      </c>
      <c r="L15" s="22"/>
      <c r="M15" s="16">
        <v>2</v>
      </c>
    </row>
    <row r="16" spans="1:16" ht="15.75" thickBot="1">
      <c r="A16" s="1">
        <v>14</v>
      </c>
      <c r="B16" s="4">
        <v>21</v>
      </c>
      <c r="C16" s="4" t="s">
        <v>59</v>
      </c>
      <c r="D16" s="4" t="s">
        <v>7</v>
      </c>
      <c r="E16" s="4" t="s">
        <v>39</v>
      </c>
      <c r="F16" s="4" t="s">
        <v>73</v>
      </c>
      <c r="G16" s="4">
        <v>434</v>
      </c>
      <c r="H16" s="4">
        <v>305</v>
      </c>
      <c r="K16" s="17" t="s">
        <v>77</v>
      </c>
      <c r="L16" s="23"/>
      <c r="M16" s="18">
        <v>3</v>
      </c>
    </row>
    <row r="17" spans="1:13">
      <c r="A17" s="1">
        <v>15</v>
      </c>
      <c r="B17" s="4">
        <v>22</v>
      </c>
      <c r="C17" s="4" t="s">
        <v>60</v>
      </c>
      <c r="D17" s="4" t="s">
        <v>17</v>
      </c>
      <c r="E17" s="4" t="s">
        <v>39</v>
      </c>
      <c r="F17" s="12" t="s">
        <v>72</v>
      </c>
      <c r="G17" s="4">
        <v>571</v>
      </c>
      <c r="H17" s="4" t="s">
        <v>16</v>
      </c>
    </row>
    <row r="18" spans="1:13">
      <c r="A18" s="1">
        <v>16</v>
      </c>
      <c r="B18" s="4">
        <v>23</v>
      </c>
      <c r="C18" s="4" t="s">
        <v>61</v>
      </c>
      <c r="D18" s="4" t="s">
        <v>19</v>
      </c>
      <c r="E18" s="4" t="s">
        <v>38</v>
      </c>
      <c r="F18" s="4" t="s">
        <v>73</v>
      </c>
      <c r="G18" s="4">
        <v>558</v>
      </c>
      <c r="H18" s="4">
        <v>412</v>
      </c>
    </row>
    <row r="19" spans="1:13" ht="15.75" thickBot="1">
      <c r="A19" s="1">
        <v>17</v>
      </c>
      <c r="B19" s="4">
        <v>25</v>
      </c>
      <c r="C19" s="4" t="s">
        <v>62</v>
      </c>
      <c r="D19" s="4" t="s">
        <v>20</v>
      </c>
      <c r="E19" s="4" t="s">
        <v>37</v>
      </c>
      <c r="F19" s="12" t="s">
        <v>72</v>
      </c>
      <c r="G19" s="4" t="s">
        <v>16</v>
      </c>
      <c r="H19" s="4" t="s">
        <v>16</v>
      </c>
    </row>
    <row r="20" spans="1:13">
      <c r="A20" s="1">
        <v>18</v>
      </c>
      <c r="B20" s="4">
        <v>26</v>
      </c>
      <c r="C20" s="4" t="s">
        <v>63</v>
      </c>
      <c r="D20" s="9" t="s">
        <v>22</v>
      </c>
      <c r="E20" s="4" t="s">
        <v>37</v>
      </c>
      <c r="F20" s="4" t="s">
        <v>73</v>
      </c>
      <c r="G20" s="4">
        <v>600</v>
      </c>
      <c r="H20" s="4">
        <v>328</v>
      </c>
      <c r="K20" s="19" t="s">
        <v>40</v>
      </c>
      <c r="L20" s="26" t="s">
        <v>72</v>
      </c>
      <c r="M20" s="27" t="s">
        <v>73</v>
      </c>
    </row>
    <row r="21" spans="1:13">
      <c r="A21" s="1">
        <v>19</v>
      </c>
      <c r="B21" s="4">
        <v>27</v>
      </c>
      <c r="C21" s="4" t="s">
        <v>64</v>
      </c>
      <c r="D21" s="4" t="s">
        <v>21</v>
      </c>
      <c r="E21" s="4" t="s">
        <v>37</v>
      </c>
      <c r="F21" s="12" t="s">
        <v>72</v>
      </c>
      <c r="G21" s="4">
        <v>594</v>
      </c>
      <c r="H21" s="4" t="s">
        <v>16</v>
      </c>
      <c r="K21" s="24" t="s">
        <v>72</v>
      </c>
      <c r="L21" s="22">
        <v>9</v>
      </c>
      <c r="M21" s="16">
        <v>5</v>
      </c>
    </row>
    <row r="22" spans="1:13" ht="15.75" thickBot="1">
      <c r="A22" s="1">
        <v>20</v>
      </c>
      <c r="B22" s="4">
        <v>28</v>
      </c>
      <c r="C22" s="4" t="s">
        <v>65</v>
      </c>
      <c r="D22" s="11" t="s">
        <v>25</v>
      </c>
      <c r="E22" s="10" t="s">
        <v>37</v>
      </c>
      <c r="F22" s="4" t="s">
        <v>73</v>
      </c>
      <c r="G22" s="10">
        <v>492</v>
      </c>
      <c r="H22" s="10">
        <v>375</v>
      </c>
      <c r="K22" s="25" t="s">
        <v>73</v>
      </c>
      <c r="L22" s="23">
        <v>12</v>
      </c>
      <c r="M22" s="18">
        <v>12</v>
      </c>
    </row>
    <row r="23" spans="1:13">
      <c r="A23" s="1">
        <v>21</v>
      </c>
      <c r="B23" s="4">
        <v>29</v>
      </c>
      <c r="C23" s="4" t="s">
        <v>66</v>
      </c>
      <c r="D23" s="9" t="s">
        <v>23</v>
      </c>
      <c r="E23" s="4" t="s">
        <v>38</v>
      </c>
      <c r="F23" s="4" t="s">
        <v>73</v>
      </c>
      <c r="G23" s="4">
        <v>467</v>
      </c>
      <c r="H23" s="4">
        <v>455</v>
      </c>
    </row>
    <row r="24" spans="1:13">
      <c r="A24" s="1">
        <v>22</v>
      </c>
      <c r="B24" s="4">
        <v>30</v>
      </c>
      <c r="C24" s="4" t="s">
        <v>67</v>
      </c>
      <c r="D24" s="4" t="s">
        <v>28</v>
      </c>
      <c r="E24" s="4" t="s">
        <v>37</v>
      </c>
      <c r="F24" s="4" t="s">
        <v>73</v>
      </c>
      <c r="G24" s="4" t="s">
        <v>16</v>
      </c>
      <c r="H24" s="4" t="s">
        <v>16</v>
      </c>
    </row>
    <row r="25" spans="1:13">
      <c r="A25" s="1">
        <v>23</v>
      </c>
      <c r="B25" s="4">
        <v>31</v>
      </c>
      <c r="C25" s="4" t="s">
        <v>68</v>
      </c>
      <c r="D25" s="4" t="s">
        <v>27</v>
      </c>
      <c r="E25" s="4" t="s">
        <v>37</v>
      </c>
      <c r="F25" s="12" t="s">
        <v>72</v>
      </c>
      <c r="G25" s="4">
        <v>507</v>
      </c>
      <c r="H25" s="4">
        <v>600</v>
      </c>
    </row>
    <row r="26" spans="1:13" ht="15.75" thickBot="1">
      <c r="A26" s="1">
        <v>24</v>
      </c>
      <c r="B26" s="4">
        <v>32</v>
      </c>
      <c r="C26" s="4" t="s">
        <v>69</v>
      </c>
      <c r="D26" s="4" t="s">
        <v>42</v>
      </c>
      <c r="E26" s="4" t="s">
        <v>37</v>
      </c>
      <c r="F26" s="4" t="s">
        <v>73</v>
      </c>
      <c r="G26" s="4">
        <v>425</v>
      </c>
      <c r="H26" s="4">
        <v>206</v>
      </c>
    </row>
    <row r="27" spans="1:13">
      <c r="A27" s="1">
        <v>25</v>
      </c>
      <c r="B27" s="4">
        <v>33</v>
      </c>
      <c r="C27" s="4" t="s">
        <v>70</v>
      </c>
      <c r="D27" s="4" t="s">
        <v>43</v>
      </c>
      <c r="E27" s="4" t="s">
        <v>38</v>
      </c>
      <c r="F27" s="12" t="s">
        <v>72</v>
      </c>
      <c r="G27" s="4">
        <v>531</v>
      </c>
      <c r="H27" s="4" t="s">
        <v>16</v>
      </c>
      <c r="K27" s="19" t="s">
        <v>41</v>
      </c>
      <c r="L27" s="26" t="s">
        <v>72</v>
      </c>
      <c r="M27" s="27" t="s">
        <v>73</v>
      </c>
    </row>
    <row r="28" spans="1:13">
      <c r="A28" s="1">
        <v>26</v>
      </c>
      <c r="B28" s="4">
        <v>34</v>
      </c>
      <c r="C28" s="4" t="s">
        <v>71</v>
      </c>
      <c r="D28" s="4" t="s">
        <v>44</v>
      </c>
      <c r="E28" s="4" t="s">
        <v>37</v>
      </c>
      <c r="F28" s="12" t="s">
        <v>72</v>
      </c>
      <c r="G28" s="4">
        <v>492</v>
      </c>
      <c r="H28" s="4" t="s">
        <v>16</v>
      </c>
      <c r="K28" s="24" t="s">
        <v>72</v>
      </c>
      <c r="L28" s="22">
        <f>SUM(G3:G5,G8,G17,G21,G25,G28,G27)/9</f>
        <v>530.44444444444446</v>
      </c>
      <c r="M28" s="16">
        <f>SUM(H5,H7:H9,H25)/5</f>
        <v>587.20000000000005</v>
      </c>
    </row>
    <row r="29" spans="1:13" ht="15.75" thickBot="1">
      <c r="K29" s="25" t="s">
        <v>73</v>
      </c>
      <c r="L29" s="23">
        <f>SUM(H6,H10,H12,H13,H15:H16,H18,H20,H22:H23,H25,H26)/12</f>
        <v>438.83333333333331</v>
      </c>
      <c r="M29" s="18">
        <f>SUM(G6,G10:G13,G15:G16,G18,G20,G22,G23,G26)/12</f>
        <v>528.41666666666663</v>
      </c>
    </row>
  </sheetData>
  <mergeCells count="5">
    <mergeCell ref="O3:P3"/>
    <mergeCell ref="D1:D2"/>
    <mergeCell ref="E1:E2"/>
    <mergeCell ref="F1:F2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tabSelected="1" topLeftCell="M23" workbookViewId="0">
      <selection activeCell="AE8" sqref="AE8"/>
    </sheetView>
  </sheetViews>
  <sheetFormatPr baseColWidth="10" defaultRowHeight="15"/>
  <cols>
    <col min="2" max="2" width="22.28515625" customWidth="1"/>
    <col min="3" max="3" width="13.7109375" style="33" customWidth="1"/>
    <col min="4" max="4" width="16" customWidth="1"/>
  </cols>
  <sheetData>
    <row r="2" spans="1:35">
      <c r="A2" t="s">
        <v>166</v>
      </c>
    </row>
    <row r="6" spans="1:35"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14"/>
      <c r="AB6" s="76" t="s">
        <v>155</v>
      </c>
      <c r="AC6" s="76"/>
    </row>
    <row r="7" spans="1:35" ht="15.75" thickBot="1">
      <c r="C7" s="71" t="s">
        <v>154</v>
      </c>
      <c r="D7" s="71"/>
      <c r="E7" s="71"/>
      <c r="F7" s="72" t="s">
        <v>153</v>
      </c>
      <c r="G7" s="72"/>
      <c r="H7" s="72"/>
      <c r="I7" s="72"/>
      <c r="J7" s="72"/>
      <c r="K7" s="72"/>
      <c r="L7" s="72"/>
      <c r="M7" s="72"/>
      <c r="N7" s="72"/>
      <c r="O7" s="72"/>
      <c r="P7" s="64"/>
      <c r="Q7" s="73" t="s">
        <v>152</v>
      </c>
      <c r="R7" s="73"/>
      <c r="S7" s="73"/>
      <c r="T7" s="73"/>
      <c r="U7" s="73"/>
      <c r="V7" s="73"/>
      <c r="W7" s="73"/>
      <c r="X7" s="73"/>
      <c r="Y7" s="73"/>
      <c r="Z7" s="73"/>
      <c r="AA7" s="65"/>
      <c r="AB7" s="74" t="s">
        <v>151</v>
      </c>
      <c r="AC7" s="74"/>
      <c r="AD7" s="75" t="s">
        <v>154</v>
      </c>
      <c r="AE7" s="75"/>
      <c r="AF7" s="75"/>
    </row>
    <row r="8" spans="1:35" ht="81.75" customHeight="1" thickBot="1">
      <c r="A8" t="s">
        <v>2</v>
      </c>
      <c r="B8" s="28" t="s">
        <v>78</v>
      </c>
      <c r="C8" s="35" t="s">
        <v>79</v>
      </c>
      <c r="D8" s="36" t="s">
        <v>80</v>
      </c>
      <c r="E8" s="36" t="s">
        <v>81</v>
      </c>
      <c r="F8" s="37" t="s">
        <v>82</v>
      </c>
      <c r="G8" s="37" t="s">
        <v>83</v>
      </c>
      <c r="H8" s="37" t="s">
        <v>84</v>
      </c>
      <c r="I8" s="37" t="s">
        <v>85</v>
      </c>
      <c r="J8" s="37" t="s">
        <v>86</v>
      </c>
      <c r="K8" s="37" t="s">
        <v>87</v>
      </c>
      <c r="L8" s="37" t="s">
        <v>88</v>
      </c>
      <c r="M8" s="37" t="s">
        <v>89</v>
      </c>
      <c r="N8" s="37" t="s">
        <v>90</v>
      </c>
      <c r="O8" s="37" t="s">
        <v>91</v>
      </c>
      <c r="P8" s="67" t="s">
        <v>92</v>
      </c>
      <c r="Q8" s="38" t="s">
        <v>93</v>
      </c>
      <c r="R8" s="38" t="s">
        <v>94</v>
      </c>
      <c r="S8" s="38" t="s">
        <v>95</v>
      </c>
      <c r="T8" s="38" t="s">
        <v>96</v>
      </c>
      <c r="U8" s="38" t="s">
        <v>97</v>
      </c>
      <c r="V8" s="38" t="s">
        <v>98</v>
      </c>
      <c r="W8" s="38" t="s">
        <v>99</v>
      </c>
      <c r="X8" s="38" t="s">
        <v>100</v>
      </c>
      <c r="Y8" s="38" t="s">
        <v>101</v>
      </c>
      <c r="Z8" s="38" t="s">
        <v>102</v>
      </c>
      <c r="AA8" s="66" t="s">
        <v>92</v>
      </c>
      <c r="AB8" s="34" t="s">
        <v>103</v>
      </c>
      <c r="AC8" s="34" t="s">
        <v>104</v>
      </c>
      <c r="AD8" s="39" t="s">
        <v>105</v>
      </c>
      <c r="AE8" s="39" t="s">
        <v>106</v>
      </c>
      <c r="AF8" s="40" t="s">
        <v>107</v>
      </c>
      <c r="AG8" s="28"/>
      <c r="AH8" s="28"/>
      <c r="AI8" s="28"/>
    </row>
    <row r="9" spans="1:35" ht="24" customHeight="1" thickBot="1">
      <c r="A9" t="s">
        <v>46</v>
      </c>
      <c r="B9" s="30" t="s">
        <v>108</v>
      </c>
      <c r="C9" s="32" t="s">
        <v>148</v>
      </c>
      <c r="D9" s="28" t="s">
        <v>109</v>
      </c>
      <c r="E9" s="30">
        <v>7</v>
      </c>
      <c r="F9" s="30">
        <v>4</v>
      </c>
      <c r="G9" s="30">
        <v>3</v>
      </c>
      <c r="H9" s="30">
        <v>4</v>
      </c>
      <c r="I9" s="30">
        <v>2</v>
      </c>
      <c r="J9" s="30">
        <v>4</v>
      </c>
      <c r="K9" s="30">
        <v>3</v>
      </c>
      <c r="L9" s="30">
        <v>4</v>
      </c>
      <c r="M9" s="30">
        <v>2</v>
      </c>
      <c r="N9" s="30">
        <v>3</v>
      </c>
      <c r="O9" s="30">
        <v>2</v>
      </c>
      <c r="P9" s="30">
        <f>((F9-1)+(5-G9)+(H9-1)+(5-I9)+(J9-1)+(5-K9)+(L9-1)+(5-M9)+(N9-1)+(5-O9))*2.5</f>
        <v>67.5</v>
      </c>
      <c r="Q9" s="30">
        <v>3</v>
      </c>
      <c r="R9" s="30">
        <v>4</v>
      </c>
      <c r="S9" s="30">
        <v>3</v>
      </c>
      <c r="T9" s="30">
        <v>4</v>
      </c>
      <c r="U9" s="30">
        <v>4</v>
      </c>
      <c r="V9" s="30">
        <v>2</v>
      </c>
      <c r="W9" s="30">
        <v>3</v>
      </c>
      <c r="X9" s="30">
        <v>4</v>
      </c>
      <c r="Y9" s="30">
        <v>4</v>
      </c>
      <c r="Z9" s="30">
        <v>4</v>
      </c>
      <c r="AA9" s="30">
        <f>((Q9-1)+(5-R9)+(S9-1)+(5-T9)+(U9-1)+(5-V9)+(W9-1)+(5-X9)+(Y9-1)+(5-Z9))*2.5</f>
        <v>47.5</v>
      </c>
      <c r="AB9" s="30">
        <v>1</v>
      </c>
      <c r="AC9" s="30">
        <v>9</v>
      </c>
      <c r="AD9" s="28" t="s">
        <v>110</v>
      </c>
      <c r="AE9" s="28" t="s">
        <v>111</v>
      </c>
      <c r="AF9" s="30">
        <v>1</v>
      </c>
      <c r="AG9" s="28"/>
      <c r="AH9" s="28"/>
      <c r="AI9" s="28"/>
    </row>
    <row r="10" spans="1:35" ht="24" customHeight="1" thickBot="1">
      <c r="A10" t="s">
        <v>47</v>
      </c>
      <c r="B10" s="30" t="s">
        <v>112</v>
      </c>
      <c r="C10" s="32" t="s">
        <v>113</v>
      </c>
      <c r="D10" s="28" t="s">
        <v>109</v>
      </c>
      <c r="E10" s="30">
        <v>9</v>
      </c>
      <c r="F10" s="30">
        <v>4</v>
      </c>
      <c r="G10" s="30">
        <v>2</v>
      </c>
      <c r="H10" s="30">
        <v>5</v>
      </c>
      <c r="I10" s="30">
        <v>3</v>
      </c>
      <c r="J10" s="30">
        <v>3</v>
      </c>
      <c r="K10" s="30">
        <v>3</v>
      </c>
      <c r="L10" s="30">
        <v>4</v>
      </c>
      <c r="M10" s="30">
        <v>2</v>
      </c>
      <c r="N10" s="30">
        <v>2</v>
      </c>
      <c r="O10" s="30">
        <v>2</v>
      </c>
      <c r="P10" s="30">
        <f t="shared" ref="P10:P34" si="0">((F10-1)+(5-G10)+(H10-1)+(5-I10)+(J10-1)+(5-K10)+(L10-1)+(5-M10)+(N10-1)+(5-O10))*2.5</f>
        <v>65</v>
      </c>
      <c r="Q10" s="30">
        <v>1</v>
      </c>
      <c r="R10" s="30">
        <v>5</v>
      </c>
      <c r="S10" s="30">
        <v>1</v>
      </c>
      <c r="T10" s="30">
        <v>5</v>
      </c>
      <c r="U10" s="30">
        <v>1</v>
      </c>
      <c r="V10" s="30">
        <v>5</v>
      </c>
      <c r="W10" s="30">
        <v>1</v>
      </c>
      <c r="X10" s="30">
        <v>5</v>
      </c>
      <c r="Y10" s="30">
        <v>1</v>
      </c>
      <c r="Z10" s="30">
        <v>4</v>
      </c>
      <c r="AA10" s="30">
        <f t="shared" ref="AA10:AA34" si="1">((Q10-1)+(5-R10)+(S10-1)+(5-T10)+(U10-1)+(5-V10)+(W10-1)+(5-X10)+(Y10-1)+(5-Z10))*2.5</f>
        <v>2.5</v>
      </c>
      <c r="AB10" s="30">
        <v>9</v>
      </c>
      <c r="AC10" s="30">
        <v>1</v>
      </c>
      <c r="AD10" s="28"/>
      <c r="AE10" s="28"/>
      <c r="AF10" s="30">
        <v>4</v>
      </c>
      <c r="AG10" s="28"/>
      <c r="AH10" s="28"/>
      <c r="AI10" s="28"/>
    </row>
    <row r="11" spans="1:35" ht="24" customHeight="1" thickBot="1">
      <c r="A11" t="s">
        <v>48</v>
      </c>
      <c r="B11" s="30" t="s">
        <v>114</v>
      </c>
      <c r="C11" s="32" t="s">
        <v>149</v>
      </c>
      <c r="D11" s="28" t="s">
        <v>115</v>
      </c>
      <c r="E11" s="30">
        <v>10</v>
      </c>
      <c r="F11" s="30">
        <v>3</v>
      </c>
      <c r="G11" s="30">
        <v>3</v>
      </c>
      <c r="H11" s="30">
        <v>4</v>
      </c>
      <c r="I11" s="30">
        <v>2</v>
      </c>
      <c r="J11" s="30">
        <v>4</v>
      </c>
      <c r="K11" s="30">
        <v>3</v>
      </c>
      <c r="L11" s="30">
        <v>2</v>
      </c>
      <c r="M11" s="30">
        <v>1</v>
      </c>
      <c r="N11" s="30">
        <v>4</v>
      </c>
      <c r="O11" s="30">
        <v>3</v>
      </c>
      <c r="P11" s="30">
        <f t="shared" si="0"/>
        <v>62.5</v>
      </c>
      <c r="Q11" s="30">
        <v>1</v>
      </c>
      <c r="R11" s="30">
        <v>5</v>
      </c>
      <c r="S11" s="30">
        <v>1</v>
      </c>
      <c r="T11" s="30">
        <v>4</v>
      </c>
      <c r="U11" s="30">
        <v>2</v>
      </c>
      <c r="V11" s="30">
        <v>5</v>
      </c>
      <c r="W11" s="30">
        <v>1</v>
      </c>
      <c r="X11" s="30">
        <v>4</v>
      </c>
      <c r="Y11" s="30">
        <v>1</v>
      </c>
      <c r="Z11" s="30">
        <v>5</v>
      </c>
      <c r="AA11" s="30">
        <f t="shared" si="1"/>
        <v>7.5</v>
      </c>
      <c r="AB11" s="30">
        <v>10</v>
      </c>
      <c r="AC11" s="30">
        <v>0</v>
      </c>
      <c r="AD11" s="28" t="s">
        <v>116</v>
      </c>
      <c r="AE11" s="28" t="s">
        <v>117</v>
      </c>
      <c r="AF11" s="30">
        <v>5</v>
      </c>
      <c r="AG11" s="28"/>
      <c r="AH11" s="28"/>
      <c r="AI11" s="28"/>
    </row>
    <row r="12" spans="1:35" ht="24" customHeight="1" thickBot="1">
      <c r="A12" t="s">
        <v>49</v>
      </c>
      <c r="B12" s="30" t="s">
        <v>118</v>
      </c>
      <c r="C12" s="32" t="s">
        <v>113</v>
      </c>
      <c r="D12" s="28" t="s">
        <v>109</v>
      </c>
      <c r="E12" s="30">
        <v>2</v>
      </c>
      <c r="F12" s="30">
        <v>5</v>
      </c>
      <c r="G12" s="30">
        <v>3</v>
      </c>
      <c r="H12" s="30">
        <v>5</v>
      </c>
      <c r="I12" s="30">
        <v>4</v>
      </c>
      <c r="J12" s="30">
        <v>5</v>
      </c>
      <c r="K12" s="30">
        <v>4</v>
      </c>
      <c r="L12" s="30">
        <v>5</v>
      </c>
      <c r="M12" s="30">
        <v>2</v>
      </c>
      <c r="N12" s="30">
        <v>5</v>
      </c>
      <c r="O12" s="30">
        <v>1</v>
      </c>
      <c r="P12" s="30">
        <f t="shared" si="0"/>
        <v>77.5</v>
      </c>
      <c r="Q12" s="30">
        <v>3</v>
      </c>
      <c r="R12" s="30">
        <v>4</v>
      </c>
      <c r="S12" s="30">
        <v>2</v>
      </c>
      <c r="T12" s="30">
        <v>4</v>
      </c>
      <c r="U12" s="30">
        <v>3</v>
      </c>
      <c r="V12" s="30">
        <v>3</v>
      </c>
      <c r="W12" s="30">
        <v>1</v>
      </c>
      <c r="X12" s="30">
        <v>3</v>
      </c>
      <c r="Y12" s="30">
        <v>3</v>
      </c>
      <c r="Z12" s="30">
        <v>3</v>
      </c>
      <c r="AA12" s="30">
        <f t="shared" si="1"/>
        <v>37.5</v>
      </c>
      <c r="AB12" s="30">
        <v>10</v>
      </c>
      <c r="AC12" s="30">
        <v>2</v>
      </c>
      <c r="AD12" s="28"/>
      <c r="AE12" s="28"/>
      <c r="AF12" s="30">
        <v>6</v>
      </c>
      <c r="AG12" s="28"/>
      <c r="AH12" s="28"/>
      <c r="AI12" s="28"/>
    </row>
    <row r="13" spans="1:35" ht="24" customHeight="1" thickBot="1">
      <c r="A13" t="s">
        <v>50</v>
      </c>
      <c r="B13" s="30" t="s">
        <v>119</v>
      </c>
      <c r="C13" s="32" t="s">
        <v>113</v>
      </c>
      <c r="D13" s="28" t="s">
        <v>109</v>
      </c>
      <c r="E13" s="30">
        <v>2</v>
      </c>
      <c r="F13" s="30">
        <v>4</v>
      </c>
      <c r="G13" s="30">
        <v>4</v>
      </c>
      <c r="H13" s="30">
        <v>2</v>
      </c>
      <c r="I13" s="30">
        <v>3</v>
      </c>
      <c r="J13" s="30">
        <v>4</v>
      </c>
      <c r="K13" s="30">
        <v>1</v>
      </c>
      <c r="L13" s="30">
        <v>3</v>
      </c>
      <c r="M13" s="30">
        <v>2</v>
      </c>
      <c r="N13" s="30">
        <v>3</v>
      </c>
      <c r="O13" s="30">
        <v>3</v>
      </c>
      <c r="P13" s="30">
        <f t="shared" si="0"/>
        <v>57.5</v>
      </c>
      <c r="Q13" s="30">
        <v>3</v>
      </c>
      <c r="R13" s="30">
        <v>3</v>
      </c>
      <c r="S13" s="30">
        <v>2</v>
      </c>
      <c r="T13" s="30">
        <v>4</v>
      </c>
      <c r="U13" s="30">
        <v>4</v>
      </c>
      <c r="V13" s="30">
        <v>2</v>
      </c>
      <c r="W13" s="30">
        <v>3</v>
      </c>
      <c r="X13" s="30">
        <v>3</v>
      </c>
      <c r="Y13" s="30">
        <v>3</v>
      </c>
      <c r="Z13" s="30">
        <v>3</v>
      </c>
      <c r="AA13" s="30">
        <f t="shared" si="1"/>
        <v>50</v>
      </c>
      <c r="AB13" s="30">
        <v>7</v>
      </c>
      <c r="AC13" s="30">
        <v>3</v>
      </c>
      <c r="AD13" s="28"/>
      <c r="AE13" s="28"/>
      <c r="AF13" s="30">
        <v>7</v>
      </c>
      <c r="AG13" s="28"/>
      <c r="AH13" s="28"/>
      <c r="AI13" s="28"/>
    </row>
    <row r="14" spans="1:35" ht="24" customHeight="1" thickBot="1">
      <c r="A14" t="s">
        <v>51</v>
      </c>
      <c r="B14" s="30" t="s">
        <v>120</v>
      </c>
      <c r="C14" s="32" t="s">
        <v>113</v>
      </c>
      <c r="D14" s="28" t="s">
        <v>121</v>
      </c>
      <c r="E14" s="30">
        <v>6</v>
      </c>
      <c r="F14" s="30">
        <v>5</v>
      </c>
      <c r="G14" s="30">
        <v>1</v>
      </c>
      <c r="H14" s="30">
        <v>4</v>
      </c>
      <c r="I14" s="30">
        <v>3</v>
      </c>
      <c r="J14" s="30">
        <v>4</v>
      </c>
      <c r="K14" s="30">
        <v>1</v>
      </c>
      <c r="L14" s="30">
        <v>4</v>
      </c>
      <c r="M14" s="30">
        <v>2</v>
      </c>
      <c r="N14" s="30">
        <v>3</v>
      </c>
      <c r="O14" s="30">
        <v>1</v>
      </c>
      <c r="P14" s="30">
        <f t="shared" si="0"/>
        <v>80</v>
      </c>
      <c r="Q14" s="30">
        <v>3</v>
      </c>
      <c r="R14" s="30">
        <v>2</v>
      </c>
      <c r="S14" s="30">
        <v>3</v>
      </c>
      <c r="T14" s="30">
        <v>5</v>
      </c>
      <c r="U14" s="30">
        <v>4</v>
      </c>
      <c r="V14" s="30">
        <v>3</v>
      </c>
      <c r="W14" s="30">
        <v>1</v>
      </c>
      <c r="X14" s="30">
        <v>5</v>
      </c>
      <c r="Y14" s="30">
        <v>3</v>
      </c>
      <c r="Z14" s="30">
        <v>3</v>
      </c>
      <c r="AA14" s="30">
        <f t="shared" si="1"/>
        <v>40</v>
      </c>
      <c r="AB14" s="30">
        <v>8</v>
      </c>
      <c r="AC14" s="30">
        <v>3</v>
      </c>
      <c r="AD14" s="28"/>
      <c r="AE14" s="28"/>
      <c r="AF14" s="30">
        <v>2</v>
      </c>
      <c r="AG14" s="28"/>
      <c r="AH14" s="28"/>
      <c r="AI14" s="28"/>
    </row>
    <row r="15" spans="1:35" ht="24" customHeight="1" thickBot="1">
      <c r="A15" t="s">
        <v>52</v>
      </c>
      <c r="B15" s="30" t="s">
        <v>122</v>
      </c>
      <c r="C15" s="32" t="s">
        <v>148</v>
      </c>
      <c r="D15" s="28" t="s">
        <v>109</v>
      </c>
      <c r="E15" s="30">
        <v>4</v>
      </c>
      <c r="F15" s="30">
        <v>4</v>
      </c>
      <c r="G15" s="30">
        <v>1</v>
      </c>
      <c r="H15" s="30">
        <v>5</v>
      </c>
      <c r="I15" s="30">
        <v>2</v>
      </c>
      <c r="J15" s="30">
        <v>5</v>
      </c>
      <c r="K15" s="30">
        <v>2</v>
      </c>
      <c r="L15" s="30">
        <v>3</v>
      </c>
      <c r="M15" s="30">
        <v>2</v>
      </c>
      <c r="N15" s="30">
        <v>2</v>
      </c>
      <c r="O15" s="30">
        <v>2</v>
      </c>
      <c r="P15" s="30">
        <f t="shared" si="0"/>
        <v>75</v>
      </c>
      <c r="Q15" s="30">
        <v>2</v>
      </c>
      <c r="R15" s="30">
        <v>4</v>
      </c>
      <c r="S15" s="30">
        <v>2</v>
      </c>
      <c r="T15" s="30">
        <v>5</v>
      </c>
      <c r="U15" s="30">
        <v>2</v>
      </c>
      <c r="V15" s="30">
        <v>2</v>
      </c>
      <c r="W15" s="30">
        <v>1</v>
      </c>
      <c r="X15" s="30">
        <v>4</v>
      </c>
      <c r="Y15" s="30">
        <v>2</v>
      </c>
      <c r="Z15" s="30">
        <v>5</v>
      </c>
      <c r="AA15" s="30">
        <f t="shared" si="1"/>
        <v>22.5</v>
      </c>
      <c r="AB15" s="30">
        <v>9</v>
      </c>
      <c r="AC15" s="30">
        <v>2</v>
      </c>
      <c r="AD15" s="28"/>
      <c r="AE15" s="28"/>
      <c r="AF15" s="30">
        <v>8</v>
      </c>
      <c r="AG15" s="28"/>
      <c r="AH15" s="28"/>
      <c r="AI15" s="28"/>
    </row>
    <row r="16" spans="1:35" ht="24" customHeight="1" thickBot="1">
      <c r="A16" t="s">
        <v>53</v>
      </c>
      <c r="B16" s="30" t="s">
        <v>123</v>
      </c>
      <c r="C16" s="32" t="s">
        <v>113</v>
      </c>
      <c r="D16" s="28" t="s">
        <v>121</v>
      </c>
      <c r="E16" s="30">
        <v>1</v>
      </c>
      <c r="F16" s="30">
        <v>5</v>
      </c>
      <c r="G16" s="30">
        <v>1</v>
      </c>
      <c r="H16" s="30">
        <v>5</v>
      </c>
      <c r="I16" s="30">
        <v>2</v>
      </c>
      <c r="J16" s="30">
        <v>5</v>
      </c>
      <c r="K16" s="30">
        <v>1</v>
      </c>
      <c r="L16" s="30">
        <v>5</v>
      </c>
      <c r="M16" s="30">
        <v>2</v>
      </c>
      <c r="N16" s="30">
        <v>5</v>
      </c>
      <c r="O16" s="30">
        <v>2</v>
      </c>
      <c r="P16" s="30">
        <f t="shared" si="0"/>
        <v>92.5</v>
      </c>
      <c r="Q16" s="30">
        <v>3</v>
      </c>
      <c r="R16" s="30">
        <v>5</v>
      </c>
      <c r="S16" s="30">
        <v>2</v>
      </c>
      <c r="T16" s="30">
        <v>4</v>
      </c>
      <c r="U16" s="30">
        <v>2</v>
      </c>
      <c r="V16" s="30">
        <v>4</v>
      </c>
      <c r="W16" s="30">
        <v>2</v>
      </c>
      <c r="X16" s="30">
        <v>5</v>
      </c>
      <c r="Y16" s="30">
        <v>2</v>
      </c>
      <c r="Z16" s="30">
        <v>5</v>
      </c>
      <c r="AA16" s="30">
        <f t="shared" si="1"/>
        <v>20</v>
      </c>
      <c r="AB16" s="30">
        <v>10</v>
      </c>
      <c r="AC16" s="30">
        <v>3</v>
      </c>
      <c r="AD16" s="28"/>
      <c r="AE16" s="28"/>
      <c r="AF16" s="30">
        <v>1</v>
      </c>
      <c r="AG16" s="28"/>
      <c r="AH16" s="28"/>
      <c r="AI16" s="28"/>
    </row>
    <row r="17" spans="1:35" ht="24" customHeight="1" thickBot="1">
      <c r="A17" t="s">
        <v>54</v>
      </c>
      <c r="B17" s="30" t="s">
        <v>124</v>
      </c>
      <c r="C17" s="32" t="s">
        <v>149</v>
      </c>
      <c r="D17" s="28" t="s">
        <v>109</v>
      </c>
      <c r="E17" s="30">
        <v>4</v>
      </c>
      <c r="F17" s="30">
        <v>5</v>
      </c>
      <c r="G17" s="30">
        <v>2</v>
      </c>
      <c r="H17" s="30">
        <v>5</v>
      </c>
      <c r="I17" s="30">
        <v>2</v>
      </c>
      <c r="J17" s="30">
        <v>4</v>
      </c>
      <c r="K17" s="30">
        <v>1</v>
      </c>
      <c r="L17" s="30">
        <v>5</v>
      </c>
      <c r="M17" s="30">
        <v>1</v>
      </c>
      <c r="N17" s="30">
        <v>5</v>
      </c>
      <c r="O17" s="30">
        <v>1</v>
      </c>
      <c r="P17" s="30">
        <f t="shared" si="0"/>
        <v>92.5</v>
      </c>
      <c r="Q17" s="30">
        <v>4</v>
      </c>
      <c r="R17" s="30">
        <v>3</v>
      </c>
      <c r="S17" s="30">
        <v>3</v>
      </c>
      <c r="T17" s="30">
        <v>4</v>
      </c>
      <c r="U17" s="30">
        <v>3</v>
      </c>
      <c r="V17" s="30">
        <v>2</v>
      </c>
      <c r="W17" s="30">
        <v>3</v>
      </c>
      <c r="X17" s="30">
        <v>4</v>
      </c>
      <c r="Y17" s="30">
        <v>2</v>
      </c>
      <c r="Z17" s="30">
        <v>1</v>
      </c>
      <c r="AA17" s="30">
        <f t="shared" si="1"/>
        <v>52.5</v>
      </c>
      <c r="AB17" s="30">
        <v>8</v>
      </c>
      <c r="AC17" s="30">
        <v>1</v>
      </c>
      <c r="AD17" s="29" t="s">
        <v>125</v>
      </c>
      <c r="AE17" s="28"/>
      <c r="AF17" s="30">
        <v>1</v>
      </c>
      <c r="AG17" s="28"/>
      <c r="AH17" s="28"/>
      <c r="AI17" s="28"/>
    </row>
    <row r="18" spans="1:35" ht="24" customHeight="1" thickBot="1">
      <c r="A18" t="s">
        <v>55</v>
      </c>
      <c r="B18" s="30" t="s">
        <v>126</v>
      </c>
      <c r="C18" s="32" t="s">
        <v>113</v>
      </c>
      <c r="D18" s="28" t="s">
        <v>109</v>
      </c>
      <c r="E18" s="30">
        <v>4</v>
      </c>
      <c r="F18" s="30">
        <v>5</v>
      </c>
      <c r="G18" s="30">
        <v>2</v>
      </c>
      <c r="H18" s="30">
        <v>5</v>
      </c>
      <c r="I18" s="30">
        <v>4</v>
      </c>
      <c r="J18" s="30">
        <v>5</v>
      </c>
      <c r="K18" s="30">
        <v>4</v>
      </c>
      <c r="L18" s="30">
        <v>5</v>
      </c>
      <c r="M18" s="30">
        <v>1</v>
      </c>
      <c r="N18" s="30">
        <v>4</v>
      </c>
      <c r="O18" s="30">
        <v>2</v>
      </c>
      <c r="P18" s="30">
        <f t="shared" si="0"/>
        <v>77.5</v>
      </c>
      <c r="Q18" s="30">
        <v>2</v>
      </c>
      <c r="R18" s="30">
        <v>5</v>
      </c>
      <c r="S18" s="30">
        <v>2</v>
      </c>
      <c r="T18" s="30">
        <v>5</v>
      </c>
      <c r="U18" s="30">
        <v>5</v>
      </c>
      <c r="V18" s="30">
        <v>3</v>
      </c>
      <c r="W18" s="30">
        <v>3</v>
      </c>
      <c r="X18" s="30">
        <v>5</v>
      </c>
      <c r="Y18" s="30">
        <v>1</v>
      </c>
      <c r="Z18" s="30">
        <v>2</v>
      </c>
      <c r="AA18" s="30">
        <f t="shared" si="1"/>
        <v>32.5</v>
      </c>
      <c r="AB18" s="30">
        <v>8</v>
      </c>
      <c r="AC18" s="30">
        <v>0</v>
      </c>
      <c r="AD18" s="28" t="s">
        <v>127</v>
      </c>
      <c r="AE18" s="28" t="s">
        <v>128</v>
      </c>
      <c r="AF18" s="30">
        <v>3</v>
      </c>
      <c r="AG18" s="28"/>
      <c r="AH18" s="28"/>
      <c r="AI18" s="28"/>
    </row>
    <row r="19" spans="1:35" ht="24" customHeight="1" thickBot="1">
      <c r="A19" t="s">
        <v>56</v>
      </c>
      <c r="B19" s="30" t="s">
        <v>129</v>
      </c>
      <c r="C19" s="32" t="s">
        <v>150</v>
      </c>
      <c r="D19" s="28" t="s">
        <v>130</v>
      </c>
      <c r="E19" s="30">
        <v>8</v>
      </c>
      <c r="F19" s="30">
        <v>2</v>
      </c>
      <c r="G19" s="30">
        <v>2</v>
      </c>
      <c r="H19" s="30">
        <v>3</v>
      </c>
      <c r="I19" s="30">
        <v>3</v>
      </c>
      <c r="J19" s="30">
        <v>3</v>
      </c>
      <c r="K19" s="30">
        <v>2</v>
      </c>
      <c r="L19" s="30">
        <v>3</v>
      </c>
      <c r="M19" s="30">
        <v>1</v>
      </c>
      <c r="N19" s="30">
        <v>4</v>
      </c>
      <c r="O19" s="30">
        <v>1</v>
      </c>
      <c r="P19" s="30">
        <f t="shared" si="0"/>
        <v>65</v>
      </c>
      <c r="Q19" s="30">
        <v>3</v>
      </c>
      <c r="R19" s="30">
        <v>3</v>
      </c>
      <c r="S19" s="30">
        <v>3</v>
      </c>
      <c r="T19" s="30">
        <v>4</v>
      </c>
      <c r="U19" s="30">
        <v>4</v>
      </c>
      <c r="V19" s="30">
        <v>2</v>
      </c>
      <c r="W19" s="30">
        <v>2</v>
      </c>
      <c r="X19" s="30">
        <v>3</v>
      </c>
      <c r="Y19" s="30">
        <v>3</v>
      </c>
      <c r="Z19" s="30">
        <v>2</v>
      </c>
      <c r="AA19" s="30">
        <f t="shared" si="1"/>
        <v>52.5</v>
      </c>
      <c r="AB19" s="30">
        <v>6</v>
      </c>
      <c r="AC19" s="30">
        <v>5</v>
      </c>
      <c r="AD19" s="28"/>
      <c r="AE19" s="28"/>
      <c r="AF19" s="30">
        <v>3</v>
      </c>
      <c r="AG19" s="28"/>
      <c r="AH19" s="28"/>
      <c r="AI19" s="28"/>
    </row>
    <row r="20" spans="1:35" ht="24" customHeight="1" thickBot="1">
      <c r="A20" t="s">
        <v>57</v>
      </c>
      <c r="B20" s="30" t="s">
        <v>131</v>
      </c>
      <c r="C20" s="32" t="s">
        <v>149</v>
      </c>
      <c r="D20" s="28" t="s">
        <v>109</v>
      </c>
      <c r="E20" s="30">
        <v>6</v>
      </c>
      <c r="F20" s="30">
        <v>5</v>
      </c>
      <c r="G20" s="30">
        <v>1</v>
      </c>
      <c r="H20" s="30">
        <v>5</v>
      </c>
      <c r="I20" s="30">
        <v>2</v>
      </c>
      <c r="J20" s="30">
        <v>5</v>
      </c>
      <c r="K20" s="30">
        <v>1</v>
      </c>
      <c r="L20" s="30">
        <v>5</v>
      </c>
      <c r="M20" s="30">
        <v>1</v>
      </c>
      <c r="N20" s="30">
        <v>5</v>
      </c>
      <c r="O20" s="30">
        <v>1</v>
      </c>
      <c r="P20" s="30">
        <f t="shared" si="0"/>
        <v>97.5</v>
      </c>
      <c r="Q20" s="30">
        <v>4</v>
      </c>
      <c r="R20" s="30">
        <v>3</v>
      </c>
      <c r="S20" s="30">
        <v>3</v>
      </c>
      <c r="T20" s="30">
        <v>4</v>
      </c>
      <c r="U20" s="30">
        <v>3</v>
      </c>
      <c r="V20" s="30">
        <v>1</v>
      </c>
      <c r="W20" s="30">
        <v>3</v>
      </c>
      <c r="X20" s="30">
        <v>3</v>
      </c>
      <c r="Y20" s="30">
        <v>3</v>
      </c>
      <c r="Z20" s="30">
        <v>3</v>
      </c>
      <c r="AA20" s="30">
        <f t="shared" si="1"/>
        <v>55</v>
      </c>
      <c r="AB20" s="30">
        <v>10</v>
      </c>
      <c r="AC20" s="30">
        <v>2</v>
      </c>
      <c r="AD20" s="28"/>
      <c r="AE20" s="28"/>
      <c r="AF20" s="30">
        <v>1</v>
      </c>
      <c r="AG20" s="28"/>
      <c r="AH20" s="28"/>
      <c r="AI20" s="28"/>
    </row>
    <row r="21" spans="1:35" ht="24" customHeight="1" thickBot="1">
      <c r="A21" t="s">
        <v>58</v>
      </c>
      <c r="B21" s="30" t="s">
        <v>132</v>
      </c>
      <c r="C21" s="32" t="s">
        <v>148</v>
      </c>
      <c r="D21" s="28" t="s">
        <v>130</v>
      </c>
      <c r="E21" s="30">
        <v>3</v>
      </c>
      <c r="F21" s="30">
        <v>5</v>
      </c>
      <c r="G21" s="30">
        <v>2</v>
      </c>
      <c r="H21" s="30">
        <v>5</v>
      </c>
      <c r="I21" s="30">
        <v>2</v>
      </c>
      <c r="J21" s="30">
        <v>5</v>
      </c>
      <c r="K21" s="30">
        <v>2</v>
      </c>
      <c r="L21" s="30">
        <v>5</v>
      </c>
      <c r="M21" s="30">
        <v>1</v>
      </c>
      <c r="N21" s="30">
        <v>5</v>
      </c>
      <c r="O21" s="30">
        <v>1</v>
      </c>
      <c r="P21" s="30">
        <f t="shared" si="0"/>
        <v>92.5</v>
      </c>
      <c r="Q21" s="30">
        <v>3</v>
      </c>
      <c r="R21" s="30">
        <v>4</v>
      </c>
      <c r="S21" s="30">
        <v>3</v>
      </c>
      <c r="T21" s="30">
        <v>4</v>
      </c>
      <c r="U21" s="30">
        <v>4</v>
      </c>
      <c r="V21" s="30">
        <v>3</v>
      </c>
      <c r="W21" s="30">
        <v>2</v>
      </c>
      <c r="X21" s="30">
        <v>5</v>
      </c>
      <c r="Y21" s="30">
        <v>3</v>
      </c>
      <c r="Z21" s="30">
        <v>3</v>
      </c>
      <c r="AA21" s="30">
        <f t="shared" si="1"/>
        <v>40</v>
      </c>
      <c r="AB21" s="30">
        <v>8</v>
      </c>
      <c r="AC21" s="30">
        <v>6</v>
      </c>
      <c r="AD21" s="28"/>
      <c r="AE21" s="28"/>
      <c r="AF21" s="30">
        <v>2</v>
      </c>
      <c r="AG21" s="28"/>
      <c r="AH21" s="28"/>
      <c r="AI21" s="28"/>
    </row>
    <row r="22" spans="1:35" ht="24" customHeight="1" thickBot="1">
      <c r="A22" t="s">
        <v>59</v>
      </c>
      <c r="B22" s="30" t="s">
        <v>133</v>
      </c>
      <c r="C22" s="32" t="s">
        <v>149</v>
      </c>
      <c r="D22" s="28" t="s">
        <v>109</v>
      </c>
      <c r="E22" s="30">
        <v>6</v>
      </c>
      <c r="F22" s="30">
        <v>5</v>
      </c>
      <c r="G22" s="30">
        <v>2</v>
      </c>
      <c r="H22" s="30">
        <v>5</v>
      </c>
      <c r="I22" s="30">
        <v>1</v>
      </c>
      <c r="J22" s="30">
        <v>4</v>
      </c>
      <c r="K22" s="30">
        <v>2</v>
      </c>
      <c r="L22" s="30">
        <v>3</v>
      </c>
      <c r="M22" s="30">
        <v>2</v>
      </c>
      <c r="N22" s="30">
        <v>4</v>
      </c>
      <c r="O22" s="30">
        <v>2</v>
      </c>
      <c r="P22" s="30">
        <f t="shared" si="0"/>
        <v>80</v>
      </c>
      <c r="Q22" s="30">
        <v>4</v>
      </c>
      <c r="R22" s="30">
        <v>2</v>
      </c>
      <c r="S22" s="30">
        <v>4</v>
      </c>
      <c r="T22" s="30">
        <v>1</v>
      </c>
      <c r="U22" s="30">
        <v>3</v>
      </c>
      <c r="V22" s="30">
        <v>2</v>
      </c>
      <c r="W22" s="30">
        <v>2</v>
      </c>
      <c r="X22" s="30">
        <v>2</v>
      </c>
      <c r="Y22" s="30">
        <v>4</v>
      </c>
      <c r="Z22" s="30">
        <v>4</v>
      </c>
      <c r="AA22" s="30">
        <f t="shared" si="1"/>
        <v>65</v>
      </c>
      <c r="AB22" s="30">
        <v>7</v>
      </c>
      <c r="AC22" s="30">
        <v>5</v>
      </c>
      <c r="AD22" s="28"/>
      <c r="AE22" s="28"/>
      <c r="AF22" s="30">
        <v>2</v>
      </c>
      <c r="AG22" s="28"/>
      <c r="AH22" s="28"/>
      <c r="AI22" s="28"/>
    </row>
    <row r="23" spans="1:35" ht="24" customHeight="1" thickBot="1">
      <c r="A23" t="s">
        <v>60</v>
      </c>
      <c r="B23" s="31">
        <v>43862.57917824074</v>
      </c>
      <c r="C23" s="32" t="s">
        <v>149</v>
      </c>
      <c r="D23" s="28" t="s">
        <v>109</v>
      </c>
      <c r="E23" s="30">
        <v>3</v>
      </c>
      <c r="F23" s="30">
        <v>4</v>
      </c>
      <c r="G23" s="30">
        <v>2</v>
      </c>
      <c r="H23" s="30">
        <v>5</v>
      </c>
      <c r="I23" s="30">
        <v>3</v>
      </c>
      <c r="J23" s="30">
        <v>4</v>
      </c>
      <c r="K23" s="30">
        <v>1</v>
      </c>
      <c r="L23" s="30">
        <v>4</v>
      </c>
      <c r="M23" s="30">
        <v>2</v>
      </c>
      <c r="N23" s="30">
        <v>4</v>
      </c>
      <c r="O23" s="30">
        <v>1</v>
      </c>
      <c r="P23" s="30">
        <f t="shared" si="0"/>
        <v>80</v>
      </c>
      <c r="Q23" s="30">
        <v>3</v>
      </c>
      <c r="R23" s="30">
        <v>3</v>
      </c>
      <c r="S23" s="30">
        <v>4</v>
      </c>
      <c r="T23" s="30">
        <v>4</v>
      </c>
      <c r="U23" s="30">
        <v>4</v>
      </c>
      <c r="V23" s="30">
        <v>1</v>
      </c>
      <c r="W23" s="30">
        <v>2</v>
      </c>
      <c r="X23" s="30">
        <v>4</v>
      </c>
      <c r="Y23" s="30">
        <v>4</v>
      </c>
      <c r="Z23" s="30">
        <v>2</v>
      </c>
      <c r="AA23" s="30">
        <f t="shared" si="1"/>
        <v>57.5</v>
      </c>
      <c r="AB23" s="30">
        <v>9</v>
      </c>
      <c r="AC23" s="30">
        <v>1</v>
      </c>
      <c r="AD23" s="28"/>
      <c r="AE23" s="28"/>
      <c r="AF23" s="30">
        <v>1</v>
      </c>
      <c r="AG23" s="28"/>
      <c r="AH23" s="28"/>
      <c r="AI23" s="28"/>
    </row>
    <row r="24" spans="1:35" ht="24" customHeight="1" thickBot="1">
      <c r="A24" t="s">
        <v>61</v>
      </c>
      <c r="B24" s="31">
        <v>43862.626689814817</v>
      </c>
      <c r="C24" s="32" t="s">
        <v>149</v>
      </c>
      <c r="D24" s="28" t="s">
        <v>130</v>
      </c>
      <c r="E24" s="30">
        <v>8</v>
      </c>
      <c r="F24" s="30">
        <v>5</v>
      </c>
      <c r="G24" s="30">
        <v>2</v>
      </c>
      <c r="H24" s="30">
        <v>5</v>
      </c>
      <c r="I24" s="30">
        <v>2</v>
      </c>
      <c r="J24" s="30">
        <v>5</v>
      </c>
      <c r="K24" s="30">
        <v>2</v>
      </c>
      <c r="L24" s="30">
        <v>5</v>
      </c>
      <c r="M24" s="30">
        <v>1</v>
      </c>
      <c r="N24" s="30">
        <v>4</v>
      </c>
      <c r="O24" s="30">
        <v>1</v>
      </c>
      <c r="P24" s="30">
        <f t="shared" si="0"/>
        <v>90</v>
      </c>
      <c r="Q24" s="30">
        <v>3</v>
      </c>
      <c r="R24" s="30">
        <v>3</v>
      </c>
      <c r="S24" s="30">
        <v>3</v>
      </c>
      <c r="T24" s="30">
        <v>2</v>
      </c>
      <c r="U24" s="30">
        <v>4</v>
      </c>
      <c r="V24" s="30">
        <v>2</v>
      </c>
      <c r="W24" s="30">
        <v>3</v>
      </c>
      <c r="X24" s="30">
        <v>3</v>
      </c>
      <c r="Y24" s="30">
        <v>4</v>
      </c>
      <c r="Z24" s="30">
        <v>2</v>
      </c>
      <c r="AA24" s="30">
        <f t="shared" si="1"/>
        <v>62.5</v>
      </c>
      <c r="AB24" s="30">
        <v>7</v>
      </c>
      <c r="AC24" s="30">
        <v>2</v>
      </c>
      <c r="AD24" s="28"/>
      <c r="AE24" s="28"/>
      <c r="AF24" s="30">
        <v>2</v>
      </c>
      <c r="AG24" s="28"/>
      <c r="AH24" s="28"/>
      <c r="AI24" s="28"/>
    </row>
    <row r="25" spans="1:35" ht="24" customHeight="1" thickBot="1">
      <c r="A25" t="s">
        <v>62</v>
      </c>
      <c r="B25" s="31">
        <v>44013.420046296298</v>
      </c>
      <c r="C25" s="32" t="s">
        <v>113</v>
      </c>
      <c r="D25" s="28" t="s">
        <v>109</v>
      </c>
      <c r="E25" s="30">
        <v>3</v>
      </c>
      <c r="F25" s="30">
        <v>4</v>
      </c>
      <c r="G25" s="30">
        <v>4</v>
      </c>
      <c r="H25" s="30">
        <v>4</v>
      </c>
      <c r="I25" s="30">
        <v>3</v>
      </c>
      <c r="J25" s="30">
        <v>4</v>
      </c>
      <c r="K25" s="30">
        <v>3</v>
      </c>
      <c r="L25" s="30">
        <v>5</v>
      </c>
      <c r="M25" s="30">
        <v>2</v>
      </c>
      <c r="N25" s="30">
        <v>4</v>
      </c>
      <c r="O25" s="30">
        <v>3</v>
      </c>
      <c r="P25" s="30">
        <f t="shared" si="0"/>
        <v>65</v>
      </c>
      <c r="Q25" s="30">
        <v>2</v>
      </c>
      <c r="R25" s="30">
        <v>3</v>
      </c>
      <c r="S25" s="30">
        <v>2</v>
      </c>
      <c r="T25" s="30">
        <v>4</v>
      </c>
      <c r="U25" s="30">
        <v>3</v>
      </c>
      <c r="V25" s="30">
        <v>2</v>
      </c>
      <c r="W25" s="30">
        <v>2</v>
      </c>
      <c r="X25" s="30">
        <v>4</v>
      </c>
      <c r="Y25" s="30">
        <v>3</v>
      </c>
      <c r="Z25" s="30">
        <v>3</v>
      </c>
      <c r="AA25" s="30">
        <f t="shared" si="1"/>
        <v>40</v>
      </c>
      <c r="AB25" s="30">
        <v>8</v>
      </c>
      <c r="AC25" s="30">
        <v>2</v>
      </c>
      <c r="AD25" s="29" t="s">
        <v>134</v>
      </c>
      <c r="AE25" s="28"/>
      <c r="AF25" s="30">
        <v>3</v>
      </c>
      <c r="AG25" s="28"/>
      <c r="AH25" s="28"/>
      <c r="AI25" s="28"/>
    </row>
    <row r="26" spans="1:35" ht="24" customHeight="1" thickBot="1">
      <c r="A26" t="s">
        <v>63</v>
      </c>
      <c r="B26" s="31">
        <v>44013.473078703704</v>
      </c>
      <c r="C26" s="32" t="s">
        <v>113</v>
      </c>
      <c r="D26" s="28" t="s">
        <v>109</v>
      </c>
      <c r="E26" s="30">
        <v>3</v>
      </c>
      <c r="F26" s="30">
        <v>5</v>
      </c>
      <c r="G26" s="30">
        <v>1</v>
      </c>
      <c r="H26" s="30">
        <v>4</v>
      </c>
      <c r="I26" s="30">
        <v>2</v>
      </c>
      <c r="J26" s="30">
        <v>4</v>
      </c>
      <c r="K26" s="30">
        <v>1</v>
      </c>
      <c r="L26" s="30">
        <v>4</v>
      </c>
      <c r="M26" s="30">
        <v>2</v>
      </c>
      <c r="N26" s="30">
        <v>5</v>
      </c>
      <c r="O26" s="30">
        <v>1</v>
      </c>
      <c r="P26" s="30">
        <f t="shared" si="0"/>
        <v>87.5</v>
      </c>
      <c r="Q26" s="30">
        <v>2</v>
      </c>
      <c r="R26" s="30">
        <v>5</v>
      </c>
      <c r="S26" s="30">
        <v>1</v>
      </c>
      <c r="T26" s="30">
        <v>4</v>
      </c>
      <c r="U26" s="30">
        <v>1</v>
      </c>
      <c r="V26" s="30">
        <v>2</v>
      </c>
      <c r="W26" s="30">
        <v>2</v>
      </c>
      <c r="X26" s="30">
        <v>4</v>
      </c>
      <c r="Y26" s="30">
        <v>3</v>
      </c>
      <c r="Z26" s="30">
        <v>3</v>
      </c>
      <c r="AA26" s="30">
        <f t="shared" si="1"/>
        <v>27.5</v>
      </c>
      <c r="AB26" s="30">
        <v>10</v>
      </c>
      <c r="AC26" s="30">
        <v>0</v>
      </c>
      <c r="AD26" s="28" t="s">
        <v>135</v>
      </c>
      <c r="AE26" s="28" t="s">
        <v>136</v>
      </c>
      <c r="AF26" s="30">
        <v>4</v>
      </c>
      <c r="AG26" s="28"/>
      <c r="AH26" s="28"/>
      <c r="AI26" s="28"/>
    </row>
    <row r="27" spans="1:35" ht="24" customHeight="1" thickBot="1">
      <c r="A27" t="s">
        <v>64</v>
      </c>
      <c r="B27" s="31">
        <v>44075.630960648145</v>
      </c>
      <c r="C27" s="32" t="s">
        <v>149</v>
      </c>
      <c r="D27" s="28" t="s">
        <v>109</v>
      </c>
      <c r="E27" s="30">
        <v>3</v>
      </c>
      <c r="F27" s="30">
        <v>4</v>
      </c>
      <c r="G27" s="30">
        <v>1</v>
      </c>
      <c r="H27" s="30">
        <v>4</v>
      </c>
      <c r="I27" s="30">
        <v>1</v>
      </c>
      <c r="J27" s="30">
        <v>3</v>
      </c>
      <c r="K27" s="30">
        <v>1</v>
      </c>
      <c r="L27" s="30">
        <v>3</v>
      </c>
      <c r="M27" s="30">
        <v>2</v>
      </c>
      <c r="N27" s="30">
        <v>4</v>
      </c>
      <c r="O27" s="30">
        <v>1</v>
      </c>
      <c r="P27" s="30">
        <f t="shared" si="0"/>
        <v>80</v>
      </c>
      <c r="Q27" s="30">
        <v>3</v>
      </c>
      <c r="R27" s="30">
        <v>1</v>
      </c>
      <c r="S27" s="30">
        <v>3</v>
      </c>
      <c r="T27" s="30">
        <v>2</v>
      </c>
      <c r="U27" s="30">
        <v>3</v>
      </c>
      <c r="V27" s="30">
        <v>1</v>
      </c>
      <c r="W27" s="30">
        <v>3</v>
      </c>
      <c r="X27" s="30">
        <v>2</v>
      </c>
      <c r="Y27" s="30">
        <v>2</v>
      </c>
      <c r="Z27" s="30">
        <v>1</v>
      </c>
      <c r="AA27" s="30">
        <f t="shared" si="1"/>
        <v>67.5</v>
      </c>
      <c r="AB27" s="30">
        <v>8</v>
      </c>
      <c r="AC27" s="30">
        <v>2</v>
      </c>
      <c r="AD27" s="28"/>
      <c r="AE27" s="28"/>
      <c r="AF27" s="30">
        <v>1</v>
      </c>
      <c r="AG27" s="28"/>
      <c r="AH27" s="28"/>
      <c r="AI27" s="28"/>
    </row>
    <row r="28" spans="1:35" ht="24" customHeight="1" thickBot="1">
      <c r="A28" t="s">
        <v>65</v>
      </c>
      <c r="B28" s="31">
        <v>44105.475613425922</v>
      </c>
      <c r="C28" s="32" t="s">
        <v>149</v>
      </c>
      <c r="D28" s="28" t="s">
        <v>115</v>
      </c>
      <c r="E28" s="30">
        <v>3</v>
      </c>
      <c r="F28" s="30">
        <v>4</v>
      </c>
      <c r="G28" s="30">
        <v>1</v>
      </c>
      <c r="H28" s="30">
        <v>5</v>
      </c>
      <c r="I28" s="30">
        <v>1</v>
      </c>
      <c r="J28" s="30">
        <v>4</v>
      </c>
      <c r="K28" s="30">
        <v>1</v>
      </c>
      <c r="L28" s="30">
        <v>5</v>
      </c>
      <c r="M28" s="30">
        <v>2</v>
      </c>
      <c r="N28" s="30">
        <v>5</v>
      </c>
      <c r="O28" s="30">
        <v>1</v>
      </c>
      <c r="P28" s="30">
        <f t="shared" si="0"/>
        <v>92.5</v>
      </c>
      <c r="Q28" s="30">
        <v>4</v>
      </c>
      <c r="R28" s="30">
        <v>3</v>
      </c>
      <c r="S28" s="30">
        <v>3</v>
      </c>
      <c r="T28" s="30">
        <v>3</v>
      </c>
      <c r="U28" s="30">
        <v>2</v>
      </c>
      <c r="V28" s="30">
        <v>3</v>
      </c>
      <c r="W28" s="30">
        <v>4</v>
      </c>
      <c r="X28" s="30">
        <v>3</v>
      </c>
      <c r="Y28" s="30">
        <v>3</v>
      </c>
      <c r="Z28" s="30">
        <v>1</v>
      </c>
      <c r="AA28" s="30">
        <f t="shared" si="1"/>
        <v>57.5</v>
      </c>
      <c r="AB28" s="30">
        <v>7</v>
      </c>
      <c r="AC28" s="30">
        <v>3</v>
      </c>
      <c r="AD28" s="28" t="s">
        <v>137</v>
      </c>
      <c r="AE28" s="28" t="s">
        <v>138</v>
      </c>
      <c r="AF28" s="30">
        <v>2</v>
      </c>
      <c r="AG28" s="28"/>
      <c r="AH28" s="28"/>
      <c r="AI28" s="28"/>
    </row>
    <row r="29" spans="1:35" ht="24" customHeight="1" thickBot="1">
      <c r="A29" t="s">
        <v>66</v>
      </c>
      <c r="B29" s="31">
        <v>44105.603171296294</v>
      </c>
      <c r="C29" s="32" t="s">
        <v>149</v>
      </c>
      <c r="D29" s="28" t="s">
        <v>109</v>
      </c>
      <c r="E29" s="30">
        <v>8</v>
      </c>
      <c r="F29" s="30">
        <v>5</v>
      </c>
      <c r="G29" s="30">
        <v>1</v>
      </c>
      <c r="H29" s="30">
        <v>4</v>
      </c>
      <c r="I29" s="30">
        <v>2</v>
      </c>
      <c r="J29" s="30">
        <v>4</v>
      </c>
      <c r="K29" s="30">
        <v>1</v>
      </c>
      <c r="L29" s="30">
        <v>5</v>
      </c>
      <c r="M29" s="30">
        <v>1</v>
      </c>
      <c r="N29" s="30">
        <v>5</v>
      </c>
      <c r="O29" s="30">
        <v>1</v>
      </c>
      <c r="P29" s="30">
        <f t="shared" si="0"/>
        <v>92.5</v>
      </c>
      <c r="Q29" s="30">
        <v>2</v>
      </c>
      <c r="R29" s="30">
        <v>5</v>
      </c>
      <c r="S29" s="30">
        <v>2</v>
      </c>
      <c r="T29" s="30">
        <v>5</v>
      </c>
      <c r="U29" s="30">
        <v>1</v>
      </c>
      <c r="V29" s="30">
        <v>1</v>
      </c>
      <c r="W29" s="30">
        <v>1</v>
      </c>
      <c r="X29" s="30">
        <v>1</v>
      </c>
      <c r="Y29" s="30">
        <v>3</v>
      </c>
      <c r="Z29" s="30">
        <v>4</v>
      </c>
      <c r="AA29" s="30">
        <f t="shared" si="1"/>
        <v>32.5</v>
      </c>
      <c r="AB29" s="30">
        <v>10</v>
      </c>
      <c r="AC29" s="30">
        <v>0</v>
      </c>
      <c r="AD29" s="28" t="s">
        <v>139</v>
      </c>
      <c r="AE29" s="28" t="s">
        <v>140</v>
      </c>
      <c r="AF29" s="30">
        <v>3</v>
      </c>
      <c r="AG29" s="28"/>
      <c r="AH29" s="28"/>
      <c r="AI29" s="28"/>
    </row>
    <row r="30" spans="1:35" ht="24" customHeight="1" thickBot="1">
      <c r="A30" t="s">
        <v>67</v>
      </c>
      <c r="B30" s="30" t="s">
        <v>141</v>
      </c>
      <c r="C30" s="32" t="s">
        <v>113</v>
      </c>
      <c r="D30" s="28" t="s">
        <v>121</v>
      </c>
      <c r="E30" s="30">
        <v>8</v>
      </c>
      <c r="F30" s="30">
        <v>4</v>
      </c>
      <c r="G30" s="30">
        <v>1</v>
      </c>
      <c r="H30" s="30">
        <v>5</v>
      </c>
      <c r="I30" s="30">
        <v>3</v>
      </c>
      <c r="J30" s="30">
        <v>5</v>
      </c>
      <c r="K30" s="30">
        <v>2</v>
      </c>
      <c r="L30" s="30">
        <v>3</v>
      </c>
      <c r="M30" s="30">
        <v>2</v>
      </c>
      <c r="N30" s="30">
        <v>5</v>
      </c>
      <c r="O30" s="30">
        <v>2</v>
      </c>
      <c r="P30" s="30">
        <f t="shared" si="0"/>
        <v>80</v>
      </c>
      <c r="Q30" s="30">
        <v>1</v>
      </c>
      <c r="R30" s="30">
        <v>5</v>
      </c>
      <c r="S30" s="30">
        <v>1</v>
      </c>
      <c r="T30" s="30">
        <v>5</v>
      </c>
      <c r="U30" s="30">
        <v>1</v>
      </c>
      <c r="V30" s="30">
        <v>5</v>
      </c>
      <c r="W30" s="30">
        <v>1</v>
      </c>
      <c r="X30" s="30">
        <v>5</v>
      </c>
      <c r="Y30" s="30">
        <v>1</v>
      </c>
      <c r="Z30" s="30">
        <v>5</v>
      </c>
      <c r="AA30" s="30">
        <f t="shared" si="1"/>
        <v>0</v>
      </c>
      <c r="AB30" s="30">
        <v>10</v>
      </c>
      <c r="AC30" s="30">
        <v>0</v>
      </c>
      <c r="AD30" s="28" t="s">
        <v>142</v>
      </c>
      <c r="AE30" s="28" t="s">
        <v>143</v>
      </c>
      <c r="AF30" s="30">
        <v>1</v>
      </c>
      <c r="AG30" s="28"/>
      <c r="AH30" s="28"/>
      <c r="AI30" s="28"/>
    </row>
    <row r="31" spans="1:35" ht="24" customHeight="1" thickBot="1">
      <c r="A31" t="s">
        <v>68</v>
      </c>
      <c r="B31" s="31">
        <v>43865.599212962959</v>
      </c>
      <c r="C31" s="32" t="s">
        <v>113</v>
      </c>
      <c r="D31" s="28" t="s">
        <v>121</v>
      </c>
      <c r="E31" s="30">
        <v>2</v>
      </c>
      <c r="F31" s="30">
        <v>5</v>
      </c>
      <c r="G31" s="30">
        <v>1</v>
      </c>
      <c r="H31" s="30">
        <v>2</v>
      </c>
      <c r="I31" s="30">
        <v>2</v>
      </c>
      <c r="J31" s="30">
        <v>4</v>
      </c>
      <c r="K31" s="30">
        <v>3</v>
      </c>
      <c r="L31" s="30">
        <v>4</v>
      </c>
      <c r="M31" s="30">
        <v>2</v>
      </c>
      <c r="N31" s="30">
        <v>3</v>
      </c>
      <c r="O31" s="30">
        <v>1</v>
      </c>
      <c r="P31" s="30">
        <f t="shared" si="0"/>
        <v>72.5</v>
      </c>
      <c r="Q31" s="30">
        <v>3</v>
      </c>
      <c r="R31" s="30">
        <v>2</v>
      </c>
      <c r="S31" s="30">
        <v>2</v>
      </c>
      <c r="T31" s="30">
        <v>4</v>
      </c>
      <c r="U31" s="30">
        <v>3</v>
      </c>
      <c r="V31" s="30">
        <v>2</v>
      </c>
      <c r="W31" s="30">
        <v>3</v>
      </c>
      <c r="X31" s="30">
        <v>4</v>
      </c>
      <c r="Y31" s="30">
        <v>2</v>
      </c>
      <c r="Z31" s="30">
        <v>1</v>
      </c>
      <c r="AA31" s="30">
        <f t="shared" si="1"/>
        <v>50</v>
      </c>
      <c r="AB31" s="30">
        <v>4</v>
      </c>
      <c r="AC31" s="30">
        <v>7</v>
      </c>
      <c r="AD31" s="28"/>
      <c r="AE31" s="28" t="s">
        <v>144</v>
      </c>
      <c r="AF31" s="30">
        <v>3</v>
      </c>
      <c r="AG31" s="28"/>
      <c r="AH31" s="28"/>
      <c r="AI31" s="28"/>
    </row>
    <row r="32" spans="1:35" ht="24" customHeight="1" thickBot="1">
      <c r="A32" t="s">
        <v>69</v>
      </c>
      <c r="B32" s="31">
        <v>43990.472141203703</v>
      </c>
      <c r="C32" s="32" t="s">
        <v>113</v>
      </c>
      <c r="D32" s="28" t="s">
        <v>121</v>
      </c>
      <c r="E32" s="30">
        <v>1</v>
      </c>
      <c r="F32" s="30">
        <v>4</v>
      </c>
      <c r="G32" s="30">
        <v>1</v>
      </c>
      <c r="H32" s="30">
        <v>3</v>
      </c>
      <c r="I32" s="30">
        <v>2</v>
      </c>
      <c r="J32" s="30">
        <v>4</v>
      </c>
      <c r="K32" s="30">
        <v>2</v>
      </c>
      <c r="L32" s="30">
        <v>5</v>
      </c>
      <c r="M32" s="30">
        <v>1</v>
      </c>
      <c r="N32" s="30">
        <v>4</v>
      </c>
      <c r="O32" s="30">
        <v>1</v>
      </c>
      <c r="P32" s="30">
        <f t="shared" si="0"/>
        <v>82.5</v>
      </c>
      <c r="Q32" s="30">
        <v>2</v>
      </c>
      <c r="R32" s="30">
        <v>4</v>
      </c>
      <c r="S32" s="30">
        <v>1</v>
      </c>
      <c r="T32" s="30">
        <v>2</v>
      </c>
      <c r="U32" s="30">
        <v>2</v>
      </c>
      <c r="V32" s="30">
        <v>1</v>
      </c>
      <c r="W32" s="30">
        <v>4</v>
      </c>
      <c r="X32" s="30">
        <v>5</v>
      </c>
      <c r="Y32" s="30">
        <v>3</v>
      </c>
      <c r="Z32" s="30">
        <v>4</v>
      </c>
      <c r="AA32" s="30">
        <f t="shared" si="1"/>
        <v>40</v>
      </c>
      <c r="AB32" s="30">
        <v>5</v>
      </c>
      <c r="AC32" s="30">
        <v>5</v>
      </c>
      <c r="AD32" s="28" t="s">
        <v>145</v>
      </c>
      <c r="AE32" s="28" t="s">
        <v>146</v>
      </c>
      <c r="AF32" s="30">
        <v>8</v>
      </c>
      <c r="AG32" s="28"/>
      <c r="AH32" s="28"/>
      <c r="AI32" s="28"/>
    </row>
    <row r="33" spans="1:35" ht="24" customHeight="1" thickBot="1">
      <c r="A33" t="s">
        <v>70</v>
      </c>
      <c r="B33" s="31">
        <v>44020.4609837963</v>
      </c>
      <c r="C33" s="32" t="s">
        <v>148</v>
      </c>
      <c r="D33" s="28" t="s">
        <v>109</v>
      </c>
      <c r="E33" s="30">
        <v>4</v>
      </c>
      <c r="F33" s="30">
        <v>5</v>
      </c>
      <c r="G33" s="30">
        <v>1</v>
      </c>
      <c r="H33" s="30">
        <v>5</v>
      </c>
      <c r="I33" s="30">
        <v>1</v>
      </c>
      <c r="J33" s="30">
        <v>5</v>
      </c>
      <c r="K33" s="30">
        <v>1</v>
      </c>
      <c r="L33" s="30">
        <v>5</v>
      </c>
      <c r="M33" s="30">
        <v>1</v>
      </c>
      <c r="N33" s="30">
        <v>5</v>
      </c>
      <c r="O33" s="30">
        <v>1</v>
      </c>
      <c r="P33" s="30">
        <f t="shared" si="0"/>
        <v>100</v>
      </c>
      <c r="Q33" s="30">
        <v>4</v>
      </c>
      <c r="R33" s="30">
        <v>4</v>
      </c>
      <c r="S33" s="30">
        <v>1</v>
      </c>
      <c r="T33" s="30">
        <v>4</v>
      </c>
      <c r="U33" s="30">
        <v>1</v>
      </c>
      <c r="V33" s="30">
        <v>3</v>
      </c>
      <c r="W33" s="30">
        <v>1</v>
      </c>
      <c r="X33" s="30">
        <v>5</v>
      </c>
      <c r="Y33" s="30">
        <v>3</v>
      </c>
      <c r="Z33" s="30">
        <v>4</v>
      </c>
      <c r="AA33" s="30">
        <f t="shared" si="1"/>
        <v>25</v>
      </c>
      <c r="AB33" s="30">
        <v>10</v>
      </c>
      <c r="AC33" s="30">
        <v>0</v>
      </c>
      <c r="AD33" s="28" t="s">
        <v>147</v>
      </c>
      <c r="AE33" s="28" t="s">
        <v>147</v>
      </c>
      <c r="AF33" s="30">
        <v>1</v>
      </c>
      <c r="AG33" s="28"/>
      <c r="AH33" s="28"/>
      <c r="AI33" s="28"/>
    </row>
    <row r="34" spans="1:35" ht="24" customHeight="1" thickBot="1">
      <c r="A34" t="s">
        <v>71</v>
      </c>
      <c r="B34" s="42">
        <v>44020.700312499997</v>
      </c>
      <c r="C34" s="43" t="s">
        <v>113</v>
      </c>
      <c r="D34" s="44" t="s">
        <v>109</v>
      </c>
      <c r="E34" s="45">
        <v>9</v>
      </c>
      <c r="F34" s="45">
        <v>5</v>
      </c>
      <c r="G34" s="45">
        <v>1</v>
      </c>
      <c r="H34" s="45">
        <v>5</v>
      </c>
      <c r="I34" s="45">
        <v>1</v>
      </c>
      <c r="J34" s="45">
        <v>5</v>
      </c>
      <c r="K34" s="45">
        <v>2</v>
      </c>
      <c r="L34" s="45">
        <v>4</v>
      </c>
      <c r="M34" s="45">
        <v>1</v>
      </c>
      <c r="N34" s="45">
        <v>5</v>
      </c>
      <c r="O34" s="45">
        <v>1</v>
      </c>
      <c r="P34" s="30">
        <f t="shared" si="0"/>
        <v>95</v>
      </c>
      <c r="Q34" s="45">
        <v>1</v>
      </c>
      <c r="R34" s="45">
        <v>1</v>
      </c>
      <c r="S34" s="45">
        <v>1</v>
      </c>
      <c r="T34" s="45">
        <v>5</v>
      </c>
      <c r="U34" s="45">
        <v>2</v>
      </c>
      <c r="V34" s="45">
        <v>3</v>
      </c>
      <c r="W34" s="45">
        <v>1</v>
      </c>
      <c r="X34" s="45">
        <v>5</v>
      </c>
      <c r="Y34" s="45">
        <v>1</v>
      </c>
      <c r="Z34" s="45">
        <v>5</v>
      </c>
      <c r="AA34" s="30">
        <f t="shared" si="1"/>
        <v>17.5</v>
      </c>
      <c r="AB34" s="45">
        <v>10</v>
      </c>
      <c r="AC34" s="45">
        <v>0</v>
      </c>
      <c r="AD34" s="44"/>
      <c r="AE34" s="44"/>
      <c r="AF34" s="45">
        <v>6</v>
      </c>
      <c r="AG34" s="44"/>
      <c r="AH34" s="28"/>
      <c r="AI34" s="28"/>
    </row>
    <row r="35" spans="1:35" ht="15.75" thickBot="1">
      <c r="A35" s="46"/>
      <c r="B35" s="47"/>
      <c r="C35" s="48"/>
      <c r="D35" s="47"/>
      <c r="E35" s="47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50"/>
      <c r="AC35" s="50"/>
      <c r="AD35" s="47"/>
      <c r="AE35" s="47"/>
      <c r="AF35" s="47"/>
      <c r="AG35" s="51"/>
      <c r="AH35" s="41"/>
      <c r="AI35" s="28"/>
    </row>
    <row r="36" spans="1:35" ht="15.75" thickBot="1">
      <c r="A36" s="22"/>
      <c r="B36" s="51"/>
      <c r="C36" s="52"/>
      <c r="D36" s="53"/>
      <c r="E36" s="53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6"/>
      <c r="AC36" s="57"/>
      <c r="AD36" s="58"/>
      <c r="AE36" s="58"/>
      <c r="AF36" s="58"/>
      <c r="AG36" s="51"/>
      <c r="AH36" s="41"/>
      <c r="AI36" s="28"/>
    </row>
    <row r="37" spans="1:35" ht="27" thickBot="1">
      <c r="A37" s="22"/>
      <c r="B37" s="51"/>
      <c r="C37" s="59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77">
        <f>AVERAGE(P9:P34)</f>
        <v>80.769230769230774</v>
      </c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77">
        <f>AVERAGE(AA9:AA34)</f>
        <v>38.557692307692307</v>
      </c>
      <c r="AB37" s="62" t="s">
        <v>158</v>
      </c>
      <c r="AC37" s="62" t="s">
        <v>157</v>
      </c>
      <c r="AD37" s="51"/>
      <c r="AE37" s="51"/>
      <c r="AF37" s="51"/>
      <c r="AG37" s="51"/>
      <c r="AH37" s="41"/>
      <c r="AI37" s="28"/>
    </row>
    <row r="38" spans="1:35" ht="27" thickBot="1">
      <c r="A38" s="22"/>
      <c r="B38" s="51"/>
      <c r="C38" s="59"/>
      <c r="D38" s="51"/>
      <c r="E38" s="51"/>
      <c r="F38" s="51"/>
      <c r="G38" s="51"/>
      <c r="H38" s="51"/>
      <c r="I38" s="51"/>
      <c r="J38" s="51"/>
      <c r="K38" s="60"/>
      <c r="L38" s="60"/>
      <c r="M38" s="51"/>
      <c r="N38" s="51"/>
      <c r="O38" s="51"/>
      <c r="P38" s="77" t="s">
        <v>164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77" t="s">
        <v>165</v>
      </c>
      <c r="AB38" s="51" t="s">
        <v>156</v>
      </c>
      <c r="AC38" s="51" t="s">
        <v>159</v>
      </c>
      <c r="AD38" s="51"/>
      <c r="AE38" s="51"/>
      <c r="AF38" s="51"/>
      <c r="AG38" s="51"/>
      <c r="AH38" s="41"/>
      <c r="AI38" s="28"/>
    </row>
    <row r="39" spans="1:35" ht="30">
      <c r="A39" s="22"/>
      <c r="B39" s="22"/>
      <c r="C39" s="6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63" t="s">
        <v>160</v>
      </c>
      <c r="AC39" s="63" t="s">
        <v>161</v>
      </c>
      <c r="AD39" s="22"/>
      <c r="AE39" s="22"/>
      <c r="AF39" s="22"/>
      <c r="AG39" s="22"/>
    </row>
    <row r="40" spans="1:35" ht="45">
      <c r="A40" s="22"/>
      <c r="B40" s="22"/>
      <c r="C40" s="6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63" t="s">
        <v>162</v>
      </c>
      <c r="AC40" s="63">
        <v>-86.96</v>
      </c>
      <c r="AD40" s="22"/>
      <c r="AE40" s="22"/>
      <c r="AF40" s="22"/>
      <c r="AG40" s="22"/>
    </row>
    <row r="41" spans="1:35">
      <c r="A41" s="22"/>
      <c r="B41" s="22"/>
      <c r="C41" s="6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5">
      <c r="A42" s="22"/>
      <c r="B42" s="22"/>
      <c r="C42" s="6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5">
      <c r="A43" s="22"/>
      <c r="B43" s="22"/>
      <c r="C43" s="6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5">
      <c r="A44" s="22"/>
      <c r="B44" s="22"/>
      <c r="C44" s="6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</sheetData>
  <mergeCells count="7">
    <mergeCell ref="AB6:AC6"/>
    <mergeCell ref="F6:Z6"/>
    <mergeCell ref="C7:E7"/>
    <mergeCell ref="F7:O7"/>
    <mergeCell ref="Q7:Z7"/>
    <mergeCell ref="AB7:AC7"/>
    <mergeCell ref="AD7:AF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Timings</vt:lpstr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2020-08-31T18:13:03Z</dcterms:modified>
</cp:coreProperties>
</file>